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rt.SGUPS\Documents\4. НОКО\2. Внутренняя НОКО\1. СамГУПС\! 03. Экспертиза проведения занятий\2023-24 уч.год\1 семестр\05. Аналитика\"/>
    </mc:Choice>
  </mc:AlternateContent>
  <bookViews>
    <workbookView xWindow="0" yWindow="0" windowWidth="28800" windowHeight="12135" tabRatio="909" firstSheet="7" activeTab="19"/>
  </bookViews>
  <sheets>
    <sheet name="каф. ВМ" sheetId="4" r:id="rId1"/>
    <sheet name="каф. Лингвистика" sheetId="5" r:id="rId2"/>
    <sheet name="каф. БЖДЭ" sheetId="6" r:id="rId3"/>
    <sheet name="каф. МИГ" sheetId="7" r:id="rId4"/>
    <sheet name="каф. Теология" sheetId="8" r:id="rId5"/>
    <sheet name="каф. ФВС " sheetId="9" r:id="rId6"/>
    <sheet name="каф. ФИН" sheetId="10" r:id="rId7"/>
    <sheet name="каф. ТГКРСУ" sheetId="11" r:id="rId8"/>
    <sheet name="каф. УЭР" sheetId="12" r:id="rId9"/>
    <sheet name="каф. УП" sheetId="13" r:id="rId10"/>
    <sheet name="каф. ЭЛТ" sheetId="14" r:id="rId11"/>
    <sheet name="каф. АТС" sheetId="15" r:id="rId12"/>
    <sheet name="каф. ЭСЖТ" sheetId="16" r:id="rId13"/>
    <sheet name="каф. ЕН" sheetId="17" r:id="rId14"/>
    <sheet name="каф. Электротехника" sheetId="18" r:id="rId15"/>
    <sheet name="каф. ЦТ" sheetId="19" r:id="rId16"/>
    <sheet name="каф. ТПС" sheetId="20" r:id="rId17"/>
    <sheet name="каф. ВХНТК" sheetId="21" r:id="rId18"/>
    <sheet name="каф. ЖДПС" sheetId="22" r:id="rId19"/>
    <sheet name="Диаграмы" sheetId="23" r:id="rId20"/>
    <sheet name="Перечень ОП" sheetId="1" r:id="rId21"/>
    <sheet name="Кафедры 2024" sheetId="3" r:id="rId22"/>
    <sheet name="каф. форма" sheetId="2" state="hidden" r:id="rId23"/>
  </sheets>
  <definedNames>
    <definedName name="_ftn1" localSheetId="11">'каф. АТС'!$B$17</definedName>
    <definedName name="_ftn1" localSheetId="2">'каф. БЖДЭ'!$B$17</definedName>
    <definedName name="_ftn1" localSheetId="0">'каф. ВМ'!$B$17</definedName>
    <definedName name="_ftn1" localSheetId="17">'каф. ВХНТК'!$B$17</definedName>
    <definedName name="_ftn1" localSheetId="13">'каф. ЕН'!$B$17</definedName>
    <definedName name="_ftn1" localSheetId="18">'каф. ЖДПС'!$B$17</definedName>
    <definedName name="_ftn1" localSheetId="1">'каф. Лингвистика'!$B$17</definedName>
    <definedName name="_ftn1" localSheetId="3">'каф. МИГ'!$B$17</definedName>
    <definedName name="_ftn1" localSheetId="7">'каф. ТГКРСУ'!$B$17</definedName>
    <definedName name="_ftn1" localSheetId="4">'каф. Теология'!$B$17</definedName>
    <definedName name="_ftn1" localSheetId="16">'каф. ТПС'!$B$17</definedName>
    <definedName name="_ftn1" localSheetId="9">'каф. УП'!$B$17</definedName>
    <definedName name="_ftn1" localSheetId="8">'каф. УЭР'!$B$17</definedName>
    <definedName name="_ftn1" localSheetId="5">'каф. ФВС '!$B$17</definedName>
    <definedName name="_ftn1" localSheetId="6">'каф. ФИН'!$B$17</definedName>
    <definedName name="_ftn1" localSheetId="22">'каф. форма'!$B$17</definedName>
    <definedName name="_ftn1" localSheetId="15">'каф. ЦТ'!$B$17</definedName>
    <definedName name="_ftn1" localSheetId="14">'каф. Электротехника'!$B$17</definedName>
    <definedName name="_ftn1" localSheetId="10">'каф. ЭЛТ'!$B$17</definedName>
    <definedName name="_ftn1" localSheetId="12">'каф. ЭСЖТ'!$B$17</definedName>
    <definedName name="_ftnref1" localSheetId="11">'каф. АТС'!#REF!</definedName>
    <definedName name="_ftnref1" localSheetId="2">'каф. БЖДЭ'!#REF!</definedName>
    <definedName name="_ftnref1" localSheetId="0">'каф. ВМ'!#REF!</definedName>
    <definedName name="_ftnref1" localSheetId="17">'каф. ВХНТК'!#REF!</definedName>
    <definedName name="_ftnref1" localSheetId="13">'каф. ЕН'!#REF!</definedName>
    <definedName name="_ftnref1" localSheetId="18">'каф. ЖДПС'!#REF!</definedName>
    <definedName name="_ftnref1" localSheetId="1">'каф. Лингвистика'!#REF!</definedName>
    <definedName name="_ftnref1" localSheetId="3">'каф. МИГ'!#REF!</definedName>
    <definedName name="_ftnref1" localSheetId="7">'каф. ТГКРСУ'!#REF!</definedName>
    <definedName name="_ftnref1" localSheetId="4">'каф. Теология'!#REF!</definedName>
    <definedName name="_ftnref1" localSheetId="16">'каф. ТПС'!#REF!</definedName>
    <definedName name="_ftnref1" localSheetId="9">'каф. УП'!#REF!</definedName>
    <definedName name="_ftnref1" localSheetId="8">'каф. УЭР'!#REF!</definedName>
    <definedName name="_ftnref1" localSheetId="5">'каф. ФВС '!#REF!</definedName>
    <definedName name="_ftnref1" localSheetId="6">'каф. ФИН'!#REF!</definedName>
    <definedName name="_ftnref1" localSheetId="22">'каф. форма'!#REF!</definedName>
    <definedName name="_ftnref1" localSheetId="15">'каф. ЦТ'!#REF!</definedName>
    <definedName name="_ftnref1" localSheetId="14">'каф. Электротехника'!#REF!</definedName>
    <definedName name="_ftnref1" localSheetId="10">'каф. ЭЛТ'!#REF!</definedName>
    <definedName name="_ftnref1" localSheetId="12">'каф. ЭСЖТ'!#REF!</definedName>
    <definedName name="_xlnm.Print_Area" localSheetId="11">'каф. АТС'!$B$1:$L$182</definedName>
    <definedName name="_xlnm.Print_Area" localSheetId="2">'каф. БЖДЭ'!$B$1:$L$182</definedName>
    <definedName name="_xlnm.Print_Area" localSheetId="0">'каф. ВМ'!$B$1:$L$182</definedName>
    <definedName name="_xlnm.Print_Area" localSheetId="17">'каф. ВХНТК'!$B$1:$L$182</definedName>
    <definedName name="_xlnm.Print_Area" localSheetId="13">'каф. ЕН'!$B$1:$L$182</definedName>
    <definedName name="_xlnm.Print_Area" localSheetId="18">'каф. ЖДПС'!$B$1:$L$182</definedName>
    <definedName name="_xlnm.Print_Area" localSheetId="1">'каф. Лингвистика'!$B$1:$L$182</definedName>
    <definedName name="_xlnm.Print_Area" localSheetId="3">'каф. МИГ'!$B$1:$L$182</definedName>
    <definedName name="_xlnm.Print_Area" localSheetId="7">'каф. ТГКРСУ'!$B$1:$L$182</definedName>
    <definedName name="_xlnm.Print_Area" localSheetId="4">'каф. Теология'!$B$1:$L$182</definedName>
    <definedName name="_xlnm.Print_Area" localSheetId="16">'каф. ТПС'!$B$1:$L$182</definedName>
    <definedName name="_xlnm.Print_Area" localSheetId="9">'каф. УП'!$B$1:$L$182</definedName>
    <definedName name="_xlnm.Print_Area" localSheetId="8">'каф. УЭР'!$B$1:$L$182</definedName>
    <definedName name="_xlnm.Print_Area" localSheetId="5">'каф. ФВС '!$B$1:$L$182</definedName>
    <definedName name="_xlnm.Print_Area" localSheetId="6">'каф. ФИН'!$B$1:$L$182</definedName>
    <definedName name="_xlnm.Print_Area" localSheetId="22">'каф. форма'!$B$1:$L$182</definedName>
    <definedName name="_xlnm.Print_Area" localSheetId="15">'каф. ЦТ'!$B$1:$L$182</definedName>
    <definedName name="_xlnm.Print_Area" localSheetId="14">'каф. Электротехника'!$B$1:$L$182</definedName>
    <definedName name="_xlnm.Print_Area" localSheetId="10">'каф. ЭЛТ'!$B$1:$L$182</definedName>
    <definedName name="_xlnm.Print_Area" localSheetId="12">'каф. ЭСЖТ'!$B$1:$L$182</definedName>
    <definedName name="_xlnm.Print_Area" localSheetId="20">'Перечень ОП'!$B$1:$H$41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5" i="1"/>
  <c r="H15" i="1"/>
  <c r="H6" i="1"/>
  <c r="H8" i="1"/>
  <c r="I9" i="1"/>
  <c r="H9" i="1"/>
  <c r="I16" i="1"/>
  <c r="H16" i="1"/>
  <c r="I18" i="1"/>
  <c r="I11" i="1"/>
  <c r="H11" i="1"/>
  <c r="H18" i="1"/>
  <c r="I23" i="1"/>
  <c r="H23" i="1"/>
  <c r="I19" i="1"/>
  <c r="H19" i="1"/>
  <c r="H7" i="1"/>
  <c r="I37" i="1"/>
  <c r="H37" i="1"/>
  <c r="H176" i="5"/>
  <c r="I36" i="1"/>
  <c r="I30" i="1"/>
  <c r="H30" i="1"/>
  <c r="I40" i="1"/>
  <c r="H40" i="1"/>
  <c r="H36" i="1" l="1"/>
  <c r="H32" i="1"/>
  <c r="I32" i="1" s="1"/>
  <c r="M176" i="21"/>
  <c r="M176" i="22"/>
  <c r="L176" i="22"/>
  <c r="K176" i="22"/>
  <c r="J176" i="22"/>
  <c r="I176" i="22"/>
  <c r="H176" i="22"/>
  <c r="G176" i="22"/>
  <c r="F176" i="22"/>
  <c r="E176" i="22"/>
  <c r="D176" i="22"/>
  <c r="C176" i="22"/>
  <c r="L176" i="21"/>
  <c r="K176" i="21"/>
  <c r="J176" i="21"/>
  <c r="I176" i="21"/>
  <c r="H176" i="21"/>
  <c r="G176" i="21"/>
  <c r="F176" i="21"/>
  <c r="E176" i="21"/>
  <c r="D176" i="21"/>
  <c r="C176" i="21"/>
  <c r="D4" i="3"/>
  <c r="M176" i="20"/>
  <c r="L176" i="20"/>
  <c r="K176" i="20"/>
  <c r="J176" i="20"/>
  <c r="I176" i="20"/>
  <c r="H176" i="20"/>
  <c r="G176" i="20"/>
  <c r="F176" i="20"/>
  <c r="E176" i="20"/>
  <c r="D176" i="20"/>
  <c r="C176" i="20"/>
  <c r="D15" i="3"/>
  <c r="D8" i="3"/>
  <c r="D13" i="3"/>
  <c r="D12" i="3"/>
  <c r="D11" i="3"/>
  <c r="D10" i="3"/>
  <c r="D21" i="3"/>
  <c r="D20" i="3"/>
  <c r="D19" i="3"/>
  <c r="D18" i="3"/>
  <c r="D17" i="3"/>
  <c r="D31" i="3"/>
  <c r="D30" i="3"/>
  <c r="D23" i="3" s="1"/>
  <c r="D29" i="3"/>
  <c r="D28" i="3"/>
  <c r="D27" i="3"/>
  <c r="D26" i="3"/>
  <c r="D25" i="3"/>
  <c r="M176" i="19"/>
  <c r="L176" i="19"/>
  <c r="K176" i="19"/>
  <c r="J176" i="19"/>
  <c r="I176" i="19"/>
  <c r="H176" i="19"/>
  <c r="G176" i="19"/>
  <c r="F176" i="19"/>
  <c r="E176" i="19"/>
  <c r="D176" i="19"/>
  <c r="C176" i="19"/>
  <c r="M176" i="18"/>
  <c r="L176" i="18"/>
  <c r="K176" i="18"/>
  <c r="J176" i="18"/>
  <c r="I176" i="18"/>
  <c r="H176" i="18"/>
  <c r="G176" i="18"/>
  <c r="F176" i="18"/>
  <c r="E176" i="18"/>
  <c r="D176" i="18"/>
  <c r="C176" i="18"/>
  <c r="M176" i="17"/>
  <c r="L176" i="17"/>
  <c r="K176" i="17"/>
  <c r="J176" i="17"/>
  <c r="I176" i="17"/>
  <c r="H176" i="17"/>
  <c r="G176" i="17"/>
  <c r="F176" i="17"/>
  <c r="E176" i="17"/>
  <c r="D176" i="17"/>
  <c r="C176" i="17"/>
  <c r="M176" i="16"/>
  <c r="L176" i="16"/>
  <c r="K176" i="16"/>
  <c r="J176" i="16"/>
  <c r="I176" i="16"/>
  <c r="H176" i="16"/>
  <c r="G176" i="16"/>
  <c r="F176" i="16"/>
  <c r="E176" i="16"/>
  <c r="D176" i="16"/>
  <c r="C176" i="16"/>
  <c r="M176" i="15"/>
  <c r="L176" i="15"/>
  <c r="K176" i="15"/>
  <c r="J176" i="15"/>
  <c r="I176" i="15"/>
  <c r="H176" i="15"/>
  <c r="G176" i="15"/>
  <c r="F176" i="15"/>
  <c r="E176" i="15"/>
  <c r="D176" i="15"/>
  <c r="C176" i="15"/>
  <c r="M176" i="14"/>
  <c r="M176" i="13"/>
  <c r="M176" i="11"/>
  <c r="L176" i="14"/>
  <c r="K176" i="14"/>
  <c r="J176" i="14"/>
  <c r="I176" i="14"/>
  <c r="H176" i="14"/>
  <c r="G176" i="14"/>
  <c r="F176" i="14"/>
  <c r="E176" i="14"/>
  <c r="D176" i="14"/>
  <c r="C176" i="14"/>
  <c r="L176" i="13"/>
  <c r="K176" i="13"/>
  <c r="J176" i="13"/>
  <c r="I176" i="13"/>
  <c r="H176" i="13"/>
  <c r="G176" i="13"/>
  <c r="F176" i="13"/>
  <c r="E176" i="13"/>
  <c r="D176" i="13"/>
  <c r="C176" i="13"/>
  <c r="L176" i="12"/>
  <c r="K176" i="12"/>
  <c r="J176" i="12"/>
  <c r="I176" i="12"/>
  <c r="H176" i="12"/>
  <c r="G176" i="12"/>
  <c r="F176" i="12"/>
  <c r="E176" i="12"/>
  <c r="D176" i="12"/>
  <c r="C176" i="12"/>
  <c r="M176" i="12" s="1"/>
  <c r="L176" i="11"/>
  <c r="K176" i="11"/>
  <c r="J176" i="11"/>
  <c r="I176" i="11"/>
  <c r="H176" i="11"/>
  <c r="G176" i="11"/>
  <c r="F176" i="11"/>
  <c r="E176" i="11"/>
  <c r="D176" i="11"/>
  <c r="C176" i="11"/>
  <c r="M176" i="10"/>
  <c r="L176" i="10"/>
  <c r="K176" i="10"/>
  <c r="J176" i="10"/>
  <c r="I176" i="10"/>
  <c r="H176" i="10"/>
  <c r="G176" i="10"/>
  <c r="F176" i="10"/>
  <c r="E176" i="10"/>
  <c r="D176" i="10"/>
  <c r="C176" i="10"/>
  <c r="M176" i="9"/>
  <c r="L176" i="9"/>
  <c r="K176" i="9"/>
  <c r="J176" i="9"/>
  <c r="I176" i="9"/>
  <c r="H176" i="9"/>
  <c r="G176" i="9"/>
  <c r="F176" i="9"/>
  <c r="E176" i="9"/>
  <c r="D176" i="9"/>
  <c r="C176" i="9"/>
  <c r="M176" i="8"/>
  <c r="L176" i="8"/>
  <c r="K176" i="8"/>
  <c r="J176" i="8"/>
  <c r="I176" i="8"/>
  <c r="H176" i="8"/>
  <c r="G176" i="8"/>
  <c r="F176" i="8"/>
  <c r="E176" i="8"/>
  <c r="D176" i="8"/>
  <c r="C176" i="8"/>
  <c r="M176" i="7"/>
  <c r="I176" i="7"/>
  <c r="M176" i="5"/>
  <c r="L176" i="7"/>
  <c r="K176" i="7"/>
  <c r="J176" i="7"/>
  <c r="H176" i="7"/>
  <c r="G176" i="7"/>
  <c r="E176" i="7"/>
  <c r="D176" i="7"/>
  <c r="C176" i="7"/>
  <c r="L176" i="6"/>
  <c r="K176" i="6"/>
  <c r="J176" i="6"/>
  <c r="I176" i="6"/>
  <c r="H176" i="6"/>
  <c r="G176" i="6"/>
  <c r="F176" i="6"/>
  <c r="E176" i="6"/>
  <c r="D176" i="6"/>
  <c r="C176" i="6"/>
  <c r="C176" i="5"/>
  <c r="D176" i="4"/>
  <c r="E176" i="4"/>
  <c r="F176" i="4"/>
  <c r="G176" i="4"/>
  <c r="H176" i="4"/>
  <c r="I176" i="4"/>
  <c r="J176" i="4"/>
  <c r="K176" i="4"/>
  <c r="L176" i="4"/>
  <c r="C176" i="4"/>
  <c r="L176" i="5"/>
  <c r="K176" i="5"/>
  <c r="J176" i="5"/>
  <c r="I176" i="5"/>
  <c r="G176" i="5"/>
  <c r="F176" i="5"/>
  <c r="E176" i="5"/>
  <c r="D176" i="5"/>
  <c r="M176" i="2"/>
  <c r="E176" i="2"/>
  <c r="F176" i="2"/>
  <c r="G176" i="2"/>
  <c r="H176" i="2"/>
  <c r="I176" i="2"/>
  <c r="J176" i="2"/>
  <c r="K176" i="2"/>
  <c r="L176" i="2"/>
  <c r="C176" i="2"/>
  <c r="D176" i="2"/>
  <c r="D6" i="3" l="1"/>
  <c r="D5" i="3"/>
  <c r="M176" i="6"/>
  <c r="M176" i="4"/>
  <c r="D2" i="3" l="1"/>
</calcChain>
</file>

<file path=xl/sharedStrings.xml><?xml version="1.0" encoding="utf-8"?>
<sst xmlns="http://schemas.openxmlformats.org/spreadsheetml/2006/main" count="5467" uniqueCount="452">
  <si>
    <t>Дементьева Ю.В.</t>
  </si>
  <si>
    <t>Валиуллина О.Е.</t>
  </si>
  <si>
    <t>Федотова А.А.</t>
  </si>
  <si>
    <t>Лукенюк Е.В.</t>
  </si>
  <si>
    <t>Холопов Ю.А.</t>
  </si>
  <si>
    <t>Неудовлетворительно     (0-4)</t>
  </si>
  <si>
    <t>Удовлетворительно (5-6)</t>
  </si>
  <si>
    <t>Хорошо (7-10)</t>
  </si>
  <si>
    <t>тема занятия соответствует тематическому плану</t>
  </si>
  <si>
    <t>да</t>
  </si>
  <si>
    <t>вид занятия соответствует тематическому плану</t>
  </si>
  <si>
    <t>I. Аудиторное занятие, в форме лекции</t>
  </si>
  <si>
    <t>Организационные мероприятия</t>
  </si>
  <si>
    <t>проверка посещаемости студентов</t>
  </si>
  <si>
    <t>контроль во время занятия за соблюдением студентами правил внутреннего распорядка</t>
  </si>
  <si>
    <t xml:space="preserve">проверка знаний студентов, полученных ранее и необходимых для понимания и усвоения материалов по теме лекции  </t>
  </si>
  <si>
    <t>1. Во вводной части лекции преподаватель довел до учащихся:</t>
  </si>
  <si>
    <t>тему лекции, ее главную цель и прикладные задачи</t>
  </si>
  <si>
    <t>место и значение темы лекции для изучения дисциплины/курса</t>
  </si>
  <si>
    <t xml:space="preserve">основные вопросы по теме лекции </t>
  </si>
  <si>
    <t>2. В основной части лекции преподаватель:</t>
  </si>
  <si>
    <t>раскрывал поставленные во вводной части вопросы (решал поставленные задачи или показывал пути их решения)</t>
  </si>
  <si>
    <t>использовал примеры из отечественной и  зарубежной практики</t>
  </si>
  <si>
    <t>излагал материал в определенной логической последовательности</t>
  </si>
  <si>
    <t xml:space="preserve"> использовал инновационные приемы ведения лекции</t>
  </si>
  <si>
    <t xml:space="preserve"> использовал презентацию   для более эффективного представления разнообразной графической информации </t>
  </si>
  <si>
    <t>неоднократно делал ссылки на текст базового учебника</t>
  </si>
  <si>
    <t>контролировал степень вовлеченности студентов в процесс освоения учебного материала</t>
  </si>
  <si>
    <t>контролировал процесс обратной связи со студентами при освоении учебного материала по теме лекции</t>
  </si>
  <si>
    <t>3. В заключительной части лекции преподавателем:</t>
  </si>
  <si>
    <t>проведено обобщение наиболее важных и существенных из рассмотренных вопросов</t>
  </si>
  <si>
    <t>сделаны итоговые выводы по лекции в целом</t>
  </si>
  <si>
    <t>рекомендованы литературные/информационные источники для углубленного изучения рассмотренных вопросов</t>
  </si>
  <si>
    <t>доведены до учащихся задачи для самостоятельной работы</t>
  </si>
  <si>
    <t>даны ответы на вопросы учащихся</t>
  </si>
  <si>
    <t>кратко сформулировал тему следующего занятия по данной дисциплине</t>
  </si>
  <si>
    <t xml:space="preserve">4. В ходе лекции преподаватель: </t>
  </si>
  <si>
    <t>- регулярно отвлекался от вопросов темы лекции,</t>
  </si>
  <si>
    <t>- материал излагал монотонно, неэмоционально</t>
  </si>
  <si>
    <t>- зачитывал текст по листу и/или презентации</t>
  </si>
  <si>
    <t>- игнорировал факты нарушения правил внутреннего распорядка</t>
  </si>
  <si>
    <t>II. Аудиторное занятие, в форме лабораторного практикума</t>
  </si>
  <si>
    <t>В ходе проведения основной части лабораторного практикума преподаватель:</t>
  </si>
  <si>
    <t xml:space="preserve">1. Осуществил проверку готовности студентов к лабораторному практикуму </t>
  </si>
  <si>
    <t xml:space="preserve">2. Довел до студентов дидактическую направленность лабораторного практикума </t>
  </si>
  <si>
    <t>3. Предоставил студентам сведения, формирующие представление о содержании практикума, а также раскрывающие его особенности и логику операций</t>
  </si>
  <si>
    <t>4. Выдал учащимся задание по лабораторному практикуму</t>
  </si>
  <si>
    <t xml:space="preserve">5. Проинформировал студентов о порядке действий и технологии выполнения работы </t>
  </si>
  <si>
    <t>6. Проинформировал студентов о методике получения, обработки и представления эмпирического материала</t>
  </si>
  <si>
    <t>7.  Проинформировал студентов о форме представления результатов</t>
  </si>
  <si>
    <t xml:space="preserve">8. Координировал и управлял в ходе занятия процессами выполнения работы студентами </t>
  </si>
  <si>
    <t xml:space="preserve">9. Осуществил проверку результатов выполнения работы </t>
  </si>
  <si>
    <t>10. Подвел итоги занятия, оценил результаты работы студентов в соответствии с картой баллов</t>
  </si>
  <si>
    <t>11. Необходимое для практикума оборудование и/или профессиональные программные продукты (информационные ресурсы) присутствовали на занятии и были работоспособны/доступны в ходе его проведения</t>
  </si>
  <si>
    <t>III. Аудиторное занятие, в форме практикума по решению задач</t>
  </si>
  <si>
    <t xml:space="preserve">В ходе проведения основной части практикума по решению задач преподаватель: </t>
  </si>
  <si>
    <t>1. Осуществил проверку готовности студентов к практикуму</t>
  </si>
  <si>
    <t>2. Довел до студентов дидактическую направленность задач (-и)</t>
  </si>
  <si>
    <t xml:space="preserve">3. Осуществил проверку домашнего задания </t>
  </si>
  <si>
    <t>4. Осуществил выдачу заданий практикума студентами</t>
  </si>
  <si>
    <t>5. Проинформировал студентов о порядке проведения занятия и о критериях оценки результатов их работы</t>
  </si>
  <si>
    <t>6. Проинформировал студентов о форме представления результатов и/или требованиях к их оформлению</t>
  </si>
  <si>
    <t xml:space="preserve">7. Рассмотрел типовой пример и/или методика решения подобных задач </t>
  </si>
  <si>
    <t>8. Дал учащимся ссылки на разделы базового учебника/учебного пособия, (в том числе издания Университета), где содержится теоретическая информация, необходимая для нахождения правильного решения</t>
  </si>
  <si>
    <t>8. Координировал и управлял процессами поиска студентами решения задач (-и)</t>
  </si>
  <si>
    <t xml:space="preserve">9. Осуществил проверку решений </t>
  </si>
  <si>
    <t>IV. Аудиторное занятие, в форме семинара</t>
  </si>
  <si>
    <t>1. В вводной части преподаватель:</t>
  </si>
  <si>
    <t>– провел проверку готовности студентов к занятию</t>
  </si>
  <si>
    <t>– сообщил аудитории перечень вопросов (тем сообщений/докладов/эссе/рефе­ратов) подлежащих обсуждению на семинаре</t>
  </si>
  <si>
    <t>– довел до студентов место и значение рассматриваемых вопросов для изучения дисциплины/курса</t>
  </si>
  <si>
    <t>– довел до студентов место и значение рассматриваемых вопросов для будущей профессиональной деятельности обучаемых</t>
  </si>
  <si>
    <t>– проинформировал студентов о порядке и правилах проведения семинара</t>
  </si>
  <si>
    <t>2. В ходе проведения основной части семинара преподаватель:</t>
  </si>
  <si>
    <t>- определил наличие методических указаний, включающих список основной и дополнительной литературы</t>
  </si>
  <si>
    <t>- управлял ходом докладов/выступлений студентов</t>
  </si>
  <si>
    <t>– организовывал обсуждение докладов/выступлений</t>
  </si>
  <si>
    <t>3. При подведении итогов семинара преподавателем:</t>
  </si>
  <si>
    <t xml:space="preserve">– дана оценка выступления докладчиков, указаны сильные и слабые стороны выступлений </t>
  </si>
  <si>
    <t>– дана оценка уровня обсуждения вопросов учащимися отмечена роль отдельных студентов</t>
  </si>
  <si>
    <t>– разъяснены вопросы, которые в ходе семинара не получили должного освещения</t>
  </si>
  <si>
    <t>– проведено обобщение рассмотренных на семинаре вопросов, пояснено их теоретическое и практическое значение</t>
  </si>
  <si>
    <t>– рекомендованы литературные/информационные источники для дополнительного углубленного изучения рассмотренных на семинаре вопросов</t>
  </si>
  <si>
    <t>– сформулированы рекомендации и пожелания по подготовке к очередному семинару</t>
  </si>
  <si>
    <t>Итоговые показатели:</t>
  </si>
  <si>
    <t xml:space="preserve">Степень владения материалом по теме </t>
  </si>
  <si>
    <t>высокая (5)</t>
  </si>
  <si>
    <t>средняя (3)</t>
  </si>
  <si>
    <t>низкая (0)</t>
  </si>
  <si>
    <t>Степень владения аудиторией</t>
  </si>
  <si>
    <t>Степень активности студентов на занятии</t>
  </si>
  <si>
    <t>Внешний вид преподавателя</t>
  </si>
  <si>
    <t>удовлетворительно (5)</t>
  </si>
  <si>
    <t>неудовлетворительно (0)</t>
  </si>
  <si>
    <t>Результаты анкетирования</t>
  </si>
  <si>
    <t>Заключение (сумма баллов):</t>
  </si>
  <si>
    <t>Особое мнение:</t>
  </si>
  <si>
    <t>*</t>
  </si>
  <si>
    <t>Рекомендации:</t>
  </si>
  <si>
    <t>Распространить опыт</t>
  </si>
  <si>
    <t>Повышение квалификации</t>
  </si>
  <si>
    <t>Стабильный уровень подготовки и проведения занятий</t>
  </si>
  <si>
    <t xml:space="preserve">кафедры </t>
  </si>
  <si>
    <t>Образовательная программа</t>
  </si>
  <si>
    <t>Дата</t>
  </si>
  <si>
    <t>Вид занятия</t>
  </si>
  <si>
    <t>Сводный отчет мониторинга качества преподавания</t>
  </si>
  <si>
    <t>за зимний семестр 23/24 уч.года</t>
  </si>
  <si>
    <t>-     проверка посещаемости студентов</t>
  </si>
  <si>
    <t xml:space="preserve">-     контроль во время занятия за соблюдением студентами правил внутреннего распорядка </t>
  </si>
  <si>
    <t>– четко и лаконично формулировал вопросы, охватывающие узловые проблемы изучаемой темы</t>
  </si>
  <si>
    <t>V. Аудиторное занятие, в форме практического занятия по иностранному языку</t>
  </si>
  <si>
    <t>4. Оценка результатов работы обучаемых оформлена в соответствии с картой баллов</t>
  </si>
  <si>
    <t>подготовленность аудитория к занятию (аудиоматериалы, презентации, другие дидактические материалы, ТСО)</t>
  </si>
  <si>
    <t xml:space="preserve">реализация организационного момента на занятии (речевая зарядка, микробеседы с обучающимися, ориентирующие на достижение целей занятия) </t>
  </si>
  <si>
    <t>В ходе проведения основной части практического занятия преподаватель:</t>
  </si>
  <si>
    <t xml:space="preserve">2. Осуществил проверку домашнего задания </t>
  </si>
  <si>
    <t>3. Осуществил введение нового материала</t>
  </si>
  <si>
    <t>4. Проинформировал студентов о критериях оценки результатов их работы и требованиях к их оформлению</t>
  </si>
  <si>
    <t>5. Использовал методически целесообразные формы аудиторной работы:</t>
  </si>
  <si>
    <t>- фронтальную;</t>
  </si>
  <si>
    <t>- групповую;</t>
  </si>
  <si>
    <t>- в парах;</t>
  </si>
  <si>
    <t>- индивидуальную</t>
  </si>
  <si>
    <t xml:space="preserve">7. Обеспечивал и координировал процесс усвоения нового материала студентами  </t>
  </si>
  <si>
    <t>8. Обеспечивал включенность каждого студента в работу на занятии, используя современные методики обучения</t>
  </si>
  <si>
    <t>9. Применял модульную технологию (полностью или фрагмент занятия) для организации помощи и взаимопомощи студентов при изучении тем программы</t>
  </si>
  <si>
    <t>10.  Соблюдал целесообразный темп занятия</t>
  </si>
  <si>
    <t>11. Дал ссылки на разделы базового учебника/учебного пособия, (в том числе издания Университета), где содержится информация, необходимая для выполнения заданий</t>
  </si>
  <si>
    <t>12. Провел срез понимания темы занятия для выявления пробелов ЗУВ студентов</t>
  </si>
  <si>
    <t>13.Осуществил выдачу домашнего задания и дал рекомендации к его выполнению</t>
  </si>
  <si>
    <t>14. Подвел итоги занятия, оценил результаты работы студентов в соответствии с картой баллов</t>
  </si>
  <si>
    <r>
      <t xml:space="preserve">6. Обеспечивал </t>
    </r>
    <r>
      <rPr>
        <sz val="14"/>
        <color rgb="FF000000"/>
        <rFont val="Times New Roman"/>
        <family val="1"/>
        <charset val="204"/>
      </rPr>
      <t>последовательность этапов занятия и наличие логической связи между ними</t>
    </r>
  </si>
  <si>
    <t xml:space="preserve">1. Довел до студентов дидактическую направленность целей и задач практического занятия (аудирование, говорение (монологическая, диалогическая речь), чтение, письмо, произношение, лексика, грамматика). </t>
  </si>
  <si>
    <t>VI. Аудиторное занятие, в форме ситуационного практикума (кейс-стади)</t>
  </si>
  <si>
    <t>В ходе проведения основной части ситуационного практикума преподаватель:</t>
  </si>
  <si>
    <t xml:space="preserve">1. Осуществил проверку готовности студентов к ситуационному практикуму </t>
  </si>
  <si>
    <t xml:space="preserve">2. Довел до студентов дидактическую направленность ситуационного практикума </t>
  </si>
  <si>
    <t>3. Предоставил студентам сведения, формирующие представление о содержании практикума, а также раскрывающие его особенность, и логику и конечную цель</t>
  </si>
  <si>
    <t>4. Выдал студентам задание по ситуационному практикуму</t>
  </si>
  <si>
    <t>5. Проинформировал студентам об источниках, на основе которых был (-и) разработан (-ы) ситуационный(е) практикум(ы)</t>
  </si>
  <si>
    <t>6. Проинформировал студентов ситуационного практикума и/или требованиях к их оформлению</t>
  </si>
  <si>
    <t>7. Рассмотрел методику решения ситуационного(ых) практикума(ов)</t>
  </si>
  <si>
    <t xml:space="preserve">8. Дал студентам ссылки на разделы учебника (учебного пособия), в том числе учебника (учебного пособия) издательства университета, где содержится теоретическая информация, необходимая для нахождения правильного решения </t>
  </si>
  <si>
    <t>9. Координировал и управлял ходе занятия процессами в поисках студентами решения ситуационного (ых) практикума (-ов)</t>
  </si>
  <si>
    <t>VII. Аудиторное занятие, проведения мероприятия промежуточной аттестации</t>
  </si>
  <si>
    <t xml:space="preserve">Форма контроля: </t>
  </si>
  <si>
    <t>Форма проведения:</t>
  </si>
  <si>
    <t>промежуточная аттестация проводится в соответствии с расписанием</t>
  </si>
  <si>
    <t>контроль во время проведения промежуточной аттестации за соблюдением студентами правил внутреннего распорядка</t>
  </si>
  <si>
    <t>проведение краткого инструктажа о порядке проведения промежуточной аттестации</t>
  </si>
  <si>
    <t>проверка присутствия студентов в соответствии со списочным составом группы</t>
  </si>
  <si>
    <t>– наличие ведомости промежуточной аттестации (в том числе электронной)</t>
  </si>
  <si>
    <t xml:space="preserve">– наличие комплекта утвержденных оценочных материалов для проведения промежуточной аттестации по дисциплине (из расчета 1 билет на каждого обучающегося + 5) </t>
  </si>
  <si>
    <t>– наличие иных материалов по дисциплине, предусмотренные фондом оценочных средств для проведения промежуточной аттестации</t>
  </si>
  <si>
    <t>– наличие зачетной книжки у каждого обучающегося</t>
  </si>
  <si>
    <t>– наличие полного комплекта сданных работ (включая черновики устных ответов)</t>
  </si>
  <si>
    <t>– наличие норматива проведения мероприятия (не более 6-ти человек в аудитории – для устной формы проведения, 1 человек за партой с рассадкой в аудитории в шахматном порядке – для письменного)</t>
  </si>
  <si>
    <t>- самостоятельный выбор билета обучающимся</t>
  </si>
  <si>
    <t>– время на подготовку ответов по билету 1-го обучающегося – 30 минут</t>
  </si>
  <si>
    <t>– показатели и критерии оценки результатов освоения дисциплины, а также шкалы оценивания знаний обучающегося, соответствуют представленным в рабочей программе дисциплины</t>
  </si>
  <si>
    <t>- комплект утвержденных оценочных материалов для проведения промежуточной аттестации по дисциплине соответствует комплекту оценочных материалов по дисциплине</t>
  </si>
  <si>
    <t>- задания обеспечивают оценку результатов освоения дисциплины (знания, умения, навыки и уровни сформированности компетенций (части компетенций))</t>
  </si>
  <si>
    <t>– дополнительные и уточняющие вопросы изложены корректно и в пределах учебного материала</t>
  </si>
  <si>
    <t>3. Деятельность преподавателя-экзаменатора</t>
  </si>
  <si>
    <t>– лояльность, проявленная по отношению к обучающемуся при проведении процедуры промежуточной аттестации</t>
  </si>
  <si>
    <t>– объективность оценивания</t>
  </si>
  <si>
    <t>– результативность проведенного мероприятия промежуточной аттестации</t>
  </si>
  <si>
    <t xml:space="preserve">4.Показатели оценивания результатов проведения мероприятия промежуточной аттестации: </t>
  </si>
  <si>
    <t>Хорошо (от 80% оценено на «хорошо» и «отлично»)</t>
  </si>
  <si>
    <t>Удовлетворительно (до 80% оценено на «хорошо» и «отлично»)</t>
  </si>
  <si>
    <t>Неудовлетворительно (до 40% оценено на «хорошо» и «отлично»)</t>
  </si>
  <si>
    <t>2. Качество оценивания ответов обучающихся:</t>
  </si>
  <si>
    <t>1. Условия проведения мероприятия:</t>
  </si>
  <si>
    <t>зачет,
зачет с оценкой,
экзамен</t>
  </si>
  <si>
    <t>устно,
письменно,
тестирование</t>
  </si>
  <si>
    <t>ФИО</t>
  </si>
  <si>
    <t>Перечень образовательных программ</t>
  </si>
  <si>
    <t>№
п/п</t>
  </si>
  <si>
    <t>Направление подготовки</t>
  </si>
  <si>
    <t>Профиль/специализация</t>
  </si>
  <si>
    <t>код</t>
  </si>
  <si>
    <t>09.03.01.</t>
  </si>
  <si>
    <t>09.03.02.</t>
  </si>
  <si>
    <t>09.03.03.</t>
  </si>
  <si>
    <t>13.03.02.</t>
  </si>
  <si>
    <t>15.03.06.</t>
  </si>
  <si>
    <t>20.03.01.</t>
  </si>
  <si>
    <t>23.03.01.</t>
  </si>
  <si>
    <t>23.03.02.</t>
  </si>
  <si>
    <t>Наземные транспортно-технологические комплексы</t>
  </si>
  <si>
    <t>23.03.03.</t>
  </si>
  <si>
    <t>27.03.01.</t>
  </si>
  <si>
    <t>38.03.01.</t>
  </si>
  <si>
    <t>38.03.02.</t>
  </si>
  <si>
    <t>38.03.03.</t>
  </si>
  <si>
    <t>09.04.01.</t>
  </si>
  <si>
    <t>09.04.02.</t>
  </si>
  <si>
    <t>23.04.01.</t>
  </si>
  <si>
    <t>23.04.03.</t>
  </si>
  <si>
    <t>27.04.03.</t>
  </si>
  <si>
    <t>38.04.01.</t>
  </si>
  <si>
    <t>Экономика</t>
  </si>
  <si>
    <t>38.04.02.</t>
  </si>
  <si>
    <t>Менеджмент</t>
  </si>
  <si>
    <t>38.04.03.</t>
  </si>
  <si>
    <t>Управление персоналом</t>
  </si>
  <si>
    <t>38.04.08.</t>
  </si>
  <si>
    <t>Финансы и кредит</t>
  </si>
  <si>
    <t>23.05.01.</t>
  </si>
  <si>
    <t>23.05.03.</t>
  </si>
  <si>
    <t>23.05.04.</t>
  </si>
  <si>
    <t>23.05.05.</t>
  </si>
  <si>
    <t>23.05.06.</t>
  </si>
  <si>
    <t>"Проектирование АСОИУ на транспорте"</t>
  </si>
  <si>
    <t>Информатика и вычислительная техника</t>
  </si>
  <si>
    <t>"Информационные системы и технологии на транспорте"</t>
  </si>
  <si>
    <t>Информационные системы и технологии</t>
  </si>
  <si>
    <t>"Управление цифровой инфраструктурой организации"</t>
  </si>
  <si>
    <t>Прикладная информатика</t>
  </si>
  <si>
    <t>"Электрический транспорт"</t>
  </si>
  <si>
    <t>Электроэнергетика и электротехника</t>
  </si>
  <si>
    <t>"Проектирование робототехнических систем"</t>
  </si>
  <si>
    <t>Мехатроника и робототехника</t>
  </si>
  <si>
    <t>"Транспортная безопасность"</t>
  </si>
  <si>
    <t>Техносферная безопасность</t>
  </si>
  <si>
    <t>"Транспортная логистика"</t>
  </si>
  <si>
    <t>Технология транспортных процессов</t>
  </si>
  <si>
    <t>"Сервис спецтехники"</t>
  </si>
  <si>
    <t>Эксплуатация транспортно-технологических машин и комплексов</t>
  </si>
  <si>
    <t>Стандартизация и метрология</t>
  </si>
  <si>
    <t>"Метрология и метрологическое обеспечение"</t>
  </si>
  <si>
    <t>"Экономика и финансы предприятий(организаций)"</t>
  </si>
  <si>
    <t>"Учет, анализ и аудит на железнодорожном транспорте"</t>
  </si>
  <si>
    <t>"Логистика"</t>
  </si>
  <si>
    <t>"Управление человеческими ресурсами"</t>
  </si>
  <si>
    <t>"АСОИУ на транспорте"</t>
  </si>
  <si>
    <t>"Цифровые технологии в образовании"</t>
  </si>
  <si>
    <t>"Корпоративные информационные системы"</t>
  </si>
  <si>
    <t>"Компьютерный инжиниринг"</t>
  </si>
  <si>
    <t>"Подъемно-транспортные, строительные,  дорожные средства и оборудование"</t>
  </si>
  <si>
    <t>Наземные транспортно-технологические средства</t>
  </si>
  <si>
    <t>"Автомобильная техника в транспортных технологиях"</t>
  </si>
  <si>
    <t>"Локомотивы"</t>
  </si>
  <si>
    <t>Подвижной состав железных дорог</t>
  </si>
  <si>
    <t>"Грузовые вагоны"</t>
  </si>
  <si>
    <t>"Электрический транспорт железных дорог"</t>
  </si>
  <si>
    <t>"Высокоскоростной наземный транспорт"</t>
  </si>
  <si>
    <t>"Магистральный транспорт"</t>
  </si>
  <si>
    <t>Эксплуатация железных дорог</t>
  </si>
  <si>
    <t>"Электроснабжение железных дорог"</t>
  </si>
  <si>
    <t>Системы обеспечения движения поездов</t>
  </si>
  <si>
    <t>"Автоматика и телемеханика на  железнодорожном транспорте"</t>
  </si>
  <si>
    <t>"Телекоммуникационные системы и сети железнодорожного транспорта"</t>
  </si>
  <si>
    <t>"Управление техническим состоянием железнодорожного пути"</t>
  </si>
  <si>
    <t>Строительство железных дорог, мостов и транспортных тоннелей</t>
  </si>
  <si>
    <t>"Мосты"</t>
  </si>
  <si>
    <t xml:space="preserve">08.03.01. </t>
  </si>
  <si>
    <t>Строительство</t>
  </si>
  <si>
    <t>"Промышленное и гражданское строительство"</t>
  </si>
  <si>
    <t>"Механизация строительных и дорожных работ"</t>
  </si>
  <si>
    <t>Системный анализ и управление</t>
  </si>
  <si>
    <t>"Экономика и финансы предприятий (организаций)"</t>
  </si>
  <si>
    <r>
      <t>"Управление человеческими ресурсами</t>
    </r>
    <r>
      <rPr>
        <b/>
        <sz val="12"/>
        <color theme="1"/>
        <rFont val="Times New Roman"/>
        <family val="1"/>
        <charset val="204"/>
      </rPr>
      <t>"</t>
    </r>
  </si>
  <si>
    <t>Институт транспортного строительства и подвижного состава</t>
  </si>
  <si>
    <t>ИТСПС</t>
  </si>
  <si>
    <t>Тяговый подвижной состав</t>
  </si>
  <si>
    <t>ТПС</t>
  </si>
  <si>
    <t>Железнодорожный путь и строительство</t>
  </si>
  <si>
    <t>ЖДПС</t>
  </si>
  <si>
    <t>Вагонное хозяйство и наземные транспортные комплексы</t>
  </si>
  <si>
    <t>ВХНТК</t>
  </si>
  <si>
    <t>Институт управления и экономики</t>
  </si>
  <si>
    <t>ИУЭ</t>
  </si>
  <si>
    <t>Технологии грузовой и коммерческой работы, станции и узлы</t>
  </si>
  <si>
    <t>ТГКРСУ</t>
  </si>
  <si>
    <t>Управление эксплуатационной работой</t>
  </si>
  <si>
    <t>УЭР</t>
  </si>
  <si>
    <t>УП</t>
  </si>
  <si>
    <t>Экономика и логистика на транспорте</t>
  </si>
  <si>
    <t>ЭЛТ</t>
  </si>
  <si>
    <t>Электротехнический факультет</t>
  </si>
  <si>
    <t>ЭТФ</t>
  </si>
  <si>
    <t>Автоматика, телемеханика и связь на железнодорожном транспорте</t>
  </si>
  <si>
    <t>АТС</t>
  </si>
  <si>
    <t>Электроснабжение железнодорожного транспорта</t>
  </si>
  <si>
    <t>ЭСЖТ</t>
  </si>
  <si>
    <t>Электротехника</t>
  </si>
  <si>
    <t>Цифровые технологии</t>
  </si>
  <si>
    <t>ЦТ</t>
  </si>
  <si>
    <t>ЕН</t>
  </si>
  <si>
    <t>Институт базовой подготовки</t>
  </si>
  <si>
    <t>ИБП</t>
  </si>
  <si>
    <t>ВМ</t>
  </si>
  <si>
    <t>ФИН</t>
  </si>
  <si>
    <t>ФВС</t>
  </si>
  <si>
    <t>Теология</t>
  </si>
  <si>
    <t>БЖДЭ</t>
  </si>
  <si>
    <t>Лингвистика</t>
  </si>
  <si>
    <t>МИГ</t>
  </si>
  <si>
    <t>Рудина Т.В.</t>
  </si>
  <si>
    <t>Архипова Н.А.</t>
  </si>
  <si>
    <t>Евдокимова Н.Н.</t>
  </si>
  <si>
    <t>Гуменникова Ю.В.</t>
  </si>
  <si>
    <t>лекция</t>
  </si>
  <si>
    <t>практика</t>
  </si>
  <si>
    <t>нет</t>
  </si>
  <si>
    <t>Жесткова М.В.</t>
  </si>
  <si>
    <t>Митрофанова И.В.</t>
  </si>
  <si>
    <t>Арланова Т.Л.</t>
  </si>
  <si>
    <t>Логинова Е.Ю.</t>
  </si>
  <si>
    <t>кафедры "Высшая математика"</t>
  </si>
  <si>
    <t>кафедры "Лингвистика"</t>
  </si>
  <si>
    <t>ПСЖД</t>
  </si>
  <si>
    <t>ЭЖД</t>
  </si>
  <si>
    <t>СЖД</t>
  </si>
  <si>
    <t>ИСТ</t>
  </si>
  <si>
    <t>Упб</t>
  </si>
  <si>
    <t>СОДП</t>
  </si>
  <si>
    <t>УПб</t>
  </si>
  <si>
    <t>кафедры "Безопасность жизнедеятельности и экология"</t>
  </si>
  <si>
    <t>Девяткин А.А.</t>
  </si>
  <si>
    <t>Мб</t>
  </si>
  <si>
    <t>ТБб</t>
  </si>
  <si>
    <t>Дворянкина Е.В.</t>
  </si>
  <si>
    <t>кафедры "Механика и инженерная графика"</t>
  </si>
  <si>
    <t>Понамаренко Д.И.</t>
  </si>
  <si>
    <t>Брылева М.А.</t>
  </si>
  <si>
    <t>Новикова В.Н.</t>
  </si>
  <si>
    <t>Метальников И.В.</t>
  </si>
  <si>
    <t>Ээб</t>
  </si>
  <si>
    <t>Гарипов Д.С.</t>
  </si>
  <si>
    <t>экзамен</t>
  </si>
  <si>
    <t>НТТС</t>
  </si>
  <si>
    <t>письменно</t>
  </si>
  <si>
    <t>Иванова А.Б.</t>
  </si>
  <si>
    <t>ТТПб</t>
  </si>
  <si>
    <t>зачет</t>
  </si>
  <si>
    <t>Ермакова Ю.Д</t>
  </si>
  <si>
    <t>Кабанова Е.В.</t>
  </si>
  <si>
    <t>устно</t>
  </si>
  <si>
    <t>устно,
письменно</t>
  </si>
  <si>
    <t>хорошо (10)</t>
  </si>
  <si>
    <t>Алексеев А.В</t>
  </si>
  <si>
    <t>Занвьева Т.Ю.</t>
  </si>
  <si>
    <t>Путилин С.В.</t>
  </si>
  <si>
    <t>Морозова Е.А.</t>
  </si>
  <si>
    <t>Ляпина А.В.</t>
  </si>
  <si>
    <t>Немцев В.И.</t>
  </si>
  <si>
    <t>кафедры "Теология"</t>
  </si>
  <si>
    <t>Белов Д.О.</t>
  </si>
  <si>
    <t>Биленькая О.Н.</t>
  </si>
  <si>
    <t>Бережник Ю.Ю.</t>
  </si>
  <si>
    <t>Логинов Н.В.</t>
  </si>
  <si>
    <t>Череднякова Л.В.</t>
  </si>
  <si>
    <t>Сафиуллин К.Х.</t>
  </si>
  <si>
    <t>Игошкин А.И.</t>
  </si>
  <si>
    <t>Жукова Е.Н.</t>
  </si>
  <si>
    <t>кафедры "Физическое воспитание и спорт"</t>
  </si>
  <si>
    <t>кафедры "Философия и история науки"</t>
  </si>
  <si>
    <t>Овчинникова Л.П.</t>
  </si>
  <si>
    <t>Асташкин Р.С.</t>
  </si>
  <si>
    <t>Пиб</t>
  </si>
  <si>
    <t>Эб</t>
  </si>
  <si>
    <t>Герасимов О.В.</t>
  </si>
  <si>
    <t>Соловьева С.В.
(Шматов Е.Н. б/л)</t>
  </si>
  <si>
    <t>Вострякова Ю.В.</t>
  </si>
  <si>
    <t>кафедры "Управление персоналом"</t>
  </si>
  <si>
    <t>Попова Н.И.</t>
  </si>
  <si>
    <t>Судакова О.В.</t>
  </si>
  <si>
    <t>Ильина Т.А.</t>
  </si>
  <si>
    <t>Осташевская О.А.</t>
  </si>
  <si>
    <t>кафедры "Экономика и логистика на транспорте"</t>
  </si>
  <si>
    <t>Климова В.В.</t>
  </si>
  <si>
    <t>Сафронов С.А.</t>
  </si>
  <si>
    <t>Додорина И.В.</t>
  </si>
  <si>
    <t>ИВТб</t>
  </si>
  <si>
    <t>Литовченко В.Б.</t>
  </si>
  <si>
    <t>Кононов И.И.</t>
  </si>
  <si>
    <t>Пацев Ю.П.</t>
  </si>
  <si>
    <t>Варламова Н.Х.</t>
  </si>
  <si>
    <t>зачет с оценкой</t>
  </si>
  <si>
    <t>Варламов А.В.</t>
  </si>
  <si>
    <t>зкзамен</t>
  </si>
  <si>
    <t>Фокеев А.Б.</t>
  </si>
  <si>
    <t>кафедры "Технология грузовой и коммерческой работы, станции и узлы"</t>
  </si>
  <si>
    <t>Садчикова В.А.</t>
  </si>
  <si>
    <t>Иванчин С.Ю.</t>
  </si>
  <si>
    <t>тестирование</t>
  </si>
  <si>
    <t>Веелова Ю.В.</t>
  </si>
  <si>
    <t>Чекулдова С.В.</t>
  </si>
  <si>
    <t>Герасимова Е.А.</t>
  </si>
  <si>
    <t>кафедры "Автоматика, телемеханика и связь на железнодорожном транспорте"</t>
  </si>
  <si>
    <t>Исайчева А.Г.</t>
  </si>
  <si>
    <t>Юсупов Р.Р.</t>
  </si>
  <si>
    <t>Шалаева Т.В.</t>
  </si>
  <si>
    <t>кафедры "Электроснабжение железнодорожного транспорта"</t>
  </si>
  <si>
    <t>Козменков О.Н.</t>
  </si>
  <si>
    <t>Митрофанов А.Н.</t>
  </si>
  <si>
    <t>Сафронова И.А.</t>
  </si>
  <si>
    <t>Табаков О.В.</t>
  </si>
  <si>
    <t>кафедры "Естественные науки"</t>
  </si>
  <si>
    <t>Бирюков А.А.</t>
  </si>
  <si>
    <t>Волов Д.Б.</t>
  </si>
  <si>
    <t>Вилякина Е.В.</t>
  </si>
  <si>
    <t>Белякова А.А.</t>
  </si>
  <si>
    <t>Зайчикова Т.В.</t>
  </si>
  <si>
    <t>Рахиова Ю.И.</t>
  </si>
  <si>
    <t>Волов В.Т.</t>
  </si>
  <si>
    <t>Зубарев А.П.</t>
  </si>
  <si>
    <t>СМб</t>
  </si>
  <si>
    <t>кафедры "Электротехника"</t>
  </si>
  <si>
    <t>Буштрук Т.Н.</t>
  </si>
  <si>
    <t>Капишников А.В.</t>
  </si>
  <si>
    <t>Топорова Н.Л.</t>
  </si>
  <si>
    <t>Храмов В.Г.</t>
  </si>
  <si>
    <t>прикатика</t>
  </si>
  <si>
    <t>лаб.работа</t>
  </si>
  <si>
    <t>кафедры "Цифровые технологии"</t>
  </si>
  <si>
    <t>Федорова Я.Е.</t>
  </si>
  <si>
    <t>Высшая математика *</t>
  </si>
  <si>
    <t>Философия и история науки *</t>
  </si>
  <si>
    <t>Физическое воспитание и спорт *</t>
  </si>
  <si>
    <t>Теология *</t>
  </si>
  <si>
    <t>Безопасность жизнедеятельности и экология *</t>
  </si>
  <si>
    <t>Лингвистика *</t>
  </si>
  <si>
    <t>Механика и инженерная графика *</t>
  </si>
  <si>
    <t>Естественные науки *</t>
  </si>
  <si>
    <t>* не выпускающая</t>
  </si>
  <si>
    <t>кафедры "Тяговый подвижной состав"</t>
  </si>
  <si>
    <t>Шищенко Е.В.</t>
  </si>
  <si>
    <t>Курманова Л.С.</t>
  </si>
  <si>
    <t>Ляшенко В.В.</t>
  </si>
  <si>
    <t>Калякулин А.Н.</t>
  </si>
  <si>
    <t>Иванов В.В.</t>
  </si>
  <si>
    <t>кафедры "Железнодорожный путь и строительство"</t>
  </si>
  <si>
    <t>Галанский С.А.</t>
  </si>
  <si>
    <t>Кадыров Т.Р.</t>
  </si>
  <si>
    <t>Васльева О.М.</t>
  </si>
  <si>
    <t>Дорофеев Я.В.</t>
  </si>
  <si>
    <t>Бондаренко А.А.</t>
  </si>
  <si>
    <t>лаб.раб.</t>
  </si>
  <si>
    <t>Коркина С.В.</t>
  </si>
  <si>
    <t>Шмойлов А.Н.</t>
  </si>
  <si>
    <t>Киреев В.П.</t>
  </si>
  <si>
    <t>Кожевников В.А.</t>
  </si>
  <si>
    <t>Астраханский А.Ю.</t>
  </si>
  <si>
    <t>ЭТТМКб</t>
  </si>
  <si>
    <t>кафедры "Вагонное хозяйство и наземные транспортные комплексы"</t>
  </si>
  <si>
    <t>ИТСб</t>
  </si>
  <si>
    <t>ПИб</t>
  </si>
  <si>
    <t>ЭЭб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</si>
</sst>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  <font>
      <b/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textRotation="90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textRotation="90" wrapText="1"/>
    </xf>
    <xf numFmtId="0" fontId="2" fillId="0" borderId="0" xfId="0" applyFont="1" applyBorder="1" applyAlignment="1">
      <alignment horizontal="left" vertical="top" wrapText="1"/>
    </xf>
    <xf numFmtId="16" fontId="1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1" fillId="0" borderId="15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textRotation="90" wrapText="1"/>
    </xf>
    <xf numFmtId="0" fontId="4" fillId="0" borderId="0" xfId="0" applyFont="1" applyBorder="1"/>
    <xf numFmtId="164" fontId="4" fillId="0" borderId="0" xfId="0" applyNumberFormat="1" applyFont="1" applyBorder="1"/>
    <xf numFmtId="0" fontId="11" fillId="0" borderId="0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164" fontId="4" fillId="2" borderId="4" xfId="0" applyNumberFormat="1" applyFont="1" applyFill="1" applyBorder="1"/>
    <xf numFmtId="0" fontId="11" fillId="2" borderId="4" xfId="0" applyNumberFormat="1" applyFont="1" applyFill="1" applyBorder="1" applyAlignment="1" applyProtection="1">
      <alignment vertical="center" wrapText="1"/>
      <protection hidden="1"/>
    </xf>
    <xf numFmtId="0" fontId="11" fillId="0" borderId="4" xfId="0" applyFont="1" applyFill="1" applyBorder="1" applyAlignment="1" applyProtection="1">
      <alignment vertical="center" wrapText="1"/>
      <protection hidden="1"/>
    </xf>
    <xf numFmtId="0" fontId="11" fillId="3" borderId="4" xfId="0" applyNumberFormat="1" applyFont="1" applyFill="1" applyBorder="1" applyAlignment="1" applyProtection="1">
      <alignment vertical="center" wrapText="1"/>
      <protection hidden="1"/>
    </xf>
    <xf numFmtId="0" fontId="11" fillId="6" borderId="4" xfId="0" applyNumberFormat="1" applyFont="1" applyFill="1" applyBorder="1" applyAlignment="1" applyProtection="1">
      <alignment vertical="center" wrapText="1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8" xfId="0" applyNumberFormat="1" applyFont="1" applyFill="1" applyBorder="1" applyAlignment="1" applyProtection="1">
      <alignment vertical="center" wrapText="1"/>
      <protection hidden="1"/>
    </xf>
    <xf numFmtId="0" fontId="11" fillId="0" borderId="8" xfId="0" applyFont="1" applyFill="1" applyBorder="1" applyAlignment="1" applyProtection="1">
      <alignment vertical="center" wrapText="1"/>
      <protection hidden="1"/>
    </xf>
    <xf numFmtId="0" fontId="11" fillId="3" borderId="2" xfId="0" applyNumberFormat="1" applyFont="1" applyFill="1" applyBorder="1" applyAlignment="1" applyProtection="1">
      <alignment vertical="center" wrapText="1"/>
      <protection hidden="1"/>
    </xf>
    <xf numFmtId="0" fontId="11" fillId="0" borderId="2" xfId="0" applyFont="1" applyFill="1" applyBorder="1" applyAlignment="1" applyProtection="1">
      <alignment vertical="center" wrapText="1"/>
      <protection hidden="1"/>
    </xf>
    <xf numFmtId="0" fontId="4" fillId="0" borderId="13" xfId="0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3" fillId="3" borderId="4" xfId="0" applyNumberFormat="1" applyFont="1" applyFill="1" applyBorder="1" applyAlignment="1" applyProtection="1">
      <alignment vertical="center" wrapText="1"/>
      <protection hidden="1"/>
    </xf>
    <xf numFmtId="0" fontId="13" fillId="3" borderId="8" xfId="0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0" fillId="0" borderId="0" xfId="0" applyAlignment="1">
      <alignment horizontal="center"/>
    </xf>
    <xf numFmtId="49" fontId="15" fillId="7" borderId="4" xfId="0" applyNumberFormat="1" applyFont="1" applyFill="1" applyBorder="1" applyAlignment="1" applyProtection="1">
      <alignment horizontal="left" vertical="top" wrapText="1" shrinkToFit="1" readingOrder="1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25" xfId="0" applyFont="1" applyBorder="1" applyAlignment="1">
      <alignment horizontal="center" vertical="center"/>
    </xf>
    <xf numFmtId="164" fontId="4" fillId="0" borderId="26" xfId="0" applyNumberFormat="1" applyFont="1" applyBorder="1"/>
    <xf numFmtId="0" fontId="4" fillId="0" borderId="26" xfId="0" applyFont="1" applyBorder="1" applyAlignment="1">
      <alignment wrapText="1"/>
    </xf>
    <xf numFmtId="0" fontId="4" fillId="0" borderId="24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2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0" fontId="11" fillId="6" borderId="2" xfId="0" applyNumberFormat="1" applyFont="1" applyFill="1" applyBorder="1" applyAlignment="1" applyProtection="1">
      <alignment vertical="center" wrapText="1"/>
      <protection hidden="1"/>
    </xf>
    <xf numFmtId="0" fontId="11" fillId="6" borderId="8" xfId="0" applyNumberFormat="1" applyFont="1" applyFill="1" applyBorder="1" applyAlignment="1" applyProtection="1">
      <alignment vertical="center" wrapText="1"/>
      <protection hidden="1"/>
    </xf>
    <xf numFmtId="0" fontId="16" fillId="9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1" fillId="3" borderId="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"Высшая</a:t>
            </a:r>
            <a:r>
              <a:rPr lang="ru-RU" baseline="0"/>
              <a:t> математика"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ВМ'!$C$5:$L$5</c:f>
              <c:strCache>
                <c:ptCount val="7"/>
                <c:pt idx="0">
                  <c:v>Рудина Т.В.</c:v>
                </c:pt>
                <c:pt idx="1">
                  <c:v>Архипова Н.А.</c:v>
                </c:pt>
                <c:pt idx="2">
                  <c:v>Евдокимова Н.Н.</c:v>
                </c:pt>
                <c:pt idx="3">
                  <c:v>Гуменникова Ю.В.</c:v>
                </c:pt>
                <c:pt idx="4">
                  <c:v>Рудина Т.В.</c:v>
                </c:pt>
                <c:pt idx="5">
                  <c:v>Гарипов Д.С.</c:v>
                </c:pt>
                <c:pt idx="6">
                  <c:v>Евдокимова Н.Н.</c:v>
                </c:pt>
              </c:strCache>
            </c:strRef>
          </c:cat>
          <c:val>
            <c:numRef>
              <c:f>'каф. ВМ'!$C$176:$L$176</c:f>
              <c:numCache>
                <c:formatCode>General</c:formatCode>
                <c:ptCount val="7"/>
                <c:pt idx="0">
                  <c:v>0</c:v>
                </c:pt>
                <c:pt idx="1">
                  <c:v>142</c:v>
                </c:pt>
                <c:pt idx="2">
                  <c:v>248</c:v>
                </c:pt>
                <c:pt idx="3">
                  <c:v>252</c:v>
                </c:pt>
                <c:pt idx="4">
                  <c:v>165</c:v>
                </c:pt>
                <c:pt idx="5">
                  <c:v>132</c:v>
                </c:pt>
                <c:pt idx="6">
                  <c:v>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3719152"/>
        <c:axId val="1493719696"/>
      </c:barChart>
      <c:catAx>
        <c:axId val="149371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3719696"/>
        <c:crosses val="autoZero"/>
        <c:auto val="1"/>
        <c:lblAlgn val="ctr"/>
        <c:lblOffset val="100"/>
        <c:noMultiLvlLbl val="0"/>
      </c:catAx>
      <c:valAx>
        <c:axId val="149371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371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"Управление персоналом"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УП'!$C$5:$L$5</c:f>
              <c:strCache>
                <c:ptCount val="6"/>
                <c:pt idx="0">
                  <c:v>Попова Н.И.</c:v>
                </c:pt>
                <c:pt idx="1">
                  <c:v>Судакова О.В.</c:v>
                </c:pt>
                <c:pt idx="2">
                  <c:v>Ильина Т.А.</c:v>
                </c:pt>
                <c:pt idx="3">
                  <c:v>Осташевская О.А.</c:v>
                </c:pt>
                <c:pt idx="4">
                  <c:v>Садчикова В.А.</c:v>
                </c:pt>
                <c:pt idx="5">
                  <c:v>Иванчин С.Ю.</c:v>
                </c:pt>
              </c:strCache>
            </c:strRef>
          </c:cat>
          <c:val>
            <c:numRef>
              <c:f>'каф. УП'!$C$176:$L$176</c:f>
              <c:numCache>
                <c:formatCode>General</c:formatCode>
                <c:ptCount val="6"/>
                <c:pt idx="0">
                  <c:v>0</c:v>
                </c:pt>
                <c:pt idx="1">
                  <c:v>261</c:v>
                </c:pt>
                <c:pt idx="2">
                  <c:v>242</c:v>
                </c:pt>
                <c:pt idx="3">
                  <c:v>227</c:v>
                </c:pt>
                <c:pt idx="4">
                  <c:v>193</c:v>
                </c:pt>
                <c:pt idx="5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773104"/>
        <c:axId val="1373773648"/>
      </c:barChart>
      <c:catAx>
        <c:axId val="137377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3773648"/>
        <c:crosses val="autoZero"/>
        <c:auto val="1"/>
        <c:lblAlgn val="ctr"/>
        <c:lblOffset val="100"/>
        <c:noMultiLvlLbl val="0"/>
      </c:catAx>
      <c:valAx>
        <c:axId val="13737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377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"Экономика и логистика на транспорте"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ЭЛТ'!$C$5:$L$5</c:f>
              <c:strCache>
                <c:ptCount val="8"/>
                <c:pt idx="0">
                  <c:v>Климова В.В.</c:v>
                </c:pt>
                <c:pt idx="1">
                  <c:v>Сафронов С.А.</c:v>
                </c:pt>
                <c:pt idx="2">
                  <c:v>Додорина И.В.</c:v>
                </c:pt>
                <c:pt idx="3">
                  <c:v>Литовченко В.Б.</c:v>
                </c:pt>
                <c:pt idx="4">
                  <c:v>Веелова Ю.В.</c:v>
                </c:pt>
                <c:pt idx="5">
                  <c:v>Чекулдова С.В.</c:v>
                </c:pt>
                <c:pt idx="6">
                  <c:v>Сафронов С.А.</c:v>
                </c:pt>
                <c:pt idx="7">
                  <c:v>Герасимова Е.А.</c:v>
                </c:pt>
              </c:strCache>
            </c:strRef>
          </c:cat>
          <c:val>
            <c:numRef>
              <c:f>'каф. ЭЛТ'!$C$176:$L$176</c:f>
              <c:numCache>
                <c:formatCode>General</c:formatCode>
                <c:ptCount val="8"/>
                <c:pt idx="0">
                  <c:v>233</c:v>
                </c:pt>
                <c:pt idx="1">
                  <c:v>234</c:v>
                </c:pt>
                <c:pt idx="2">
                  <c:v>242</c:v>
                </c:pt>
                <c:pt idx="3">
                  <c:v>221</c:v>
                </c:pt>
                <c:pt idx="4">
                  <c:v>205</c:v>
                </c:pt>
                <c:pt idx="5">
                  <c:v>204</c:v>
                </c:pt>
                <c:pt idx="6">
                  <c:v>204</c:v>
                </c:pt>
                <c:pt idx="7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774192"/>
        <c:axId val="1258946656"/>
      </c:barChart>
      <c:catAx>
        <c:axId val="137377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946656"/>
        <c:crosses val="autoZero"/>
        <c:auto val="1"/>
        <c:lblAlgn val="ctr"/>
        <c:lblOffset val="100"/>
        <c:noMultiLvlLbl val="0"/>
      </c:catAx>
      <c:valAx>
        <c:axId val="12589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377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"Автоматика, телемеханика и связь на железнодорожном транспорте"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АТС'!$C$5:$L$5</c:f>
              <c:strCache>
                <c:ptCount val="4"/>
                <c:pt idx="0">
                  <c:v>Исайчева А.Г.</c:v>
                </c:pt>
                <c:pt idx="1">
                  <c:v>Юсупов Р.Р.</c:v>
                </c:pt>
                <c:pt idx="2">
                  <c:v>Шалаева Т.В.</c:v>
                </c:pt>
                <c:pt idx="3">
                  <c:v>Шалаева Т.В.</c:v>
                </c:pt>
              </c:strCache>
            </c:strRef>
          </c:cat>
          <c:val>
            <c:numRef>
              <c:f>'каф. АТС'!$C$176:$L$176</c:f>
              <c:numCache>
                <c:formatCode>General</c:formatCode>
                <c:ptCount val="4"/>
                <c:pt idx="0">
                  <c:v>247</c:v>
                </c:pt>
                <c:pt idx="1">
                  <c:v>236</c:v>
                </c:pt>
                <c:pt idx="2">
                  <c:v>236</c:v>
                </c:pt>
                <c:pt idx="3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947744"/>
        <c:axId val="1258947200"/>
      </c:barChart>
      <c:catAx>
        <c:axId val="12589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947200"/>
        <c:crosses val="autoZero"/>
        <c:auto val="1"/>
        <c:lblAlgn val="ctr"/>
        <c:lblOffset val="100"/>
        <c:noMultiLvlLbl val="0"/>
      </c:catAx>
      <c:valAx>
        <c:axId val="125894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94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"Электроснабжение железнодорожного транспорта"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ЭСЖТ'!$C$5:$L$5</c:f>
              <c:strCache>
                <c:ptCount val="4"/>
                <c:pt idx="0">
                  <c:v>Козменков О.Н.</c:v>
                </c:pt>
                <c:pt idx="1">
                  <c:v>Митрофанов А.Н.</c:v>
                </c:pt>
                <c:pt idx="2">
                  <c:v>Сафронова И.А.</c:v>
                </c:pt>
                <c:pt idx="3">
                  <c:v>Табаков О.В.</c:v>
                </c:pt>
              </c:strCache>
            </c:strRef>
          </c:cat>
          <c:val>
            <c:numRef>
              <c:f>'каф. ЭСЖТ'!$C$176:$L$176</c:f>
              <c:numCache>
                <c:formatCode>General</c:formatCode>
                <c:ptCount val="4"/>
                <c:pt idx="0">
                  <c:v>226</c:v>
                </c:pt>
                <c:pt idx="1">
                  <c:v>138</c:v>
                </c:pt>
                <c:pt idx="2">
                  <c:v>122</c:v>
                </c:pt>
                <c:pt idx="3">
                  <c:v>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646384"/>
        <c:axId val="1374647472"/>
      </c:barChart>
      <c:catAx>
        <c:axId val="137464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647472"/>
        <c:crosses val="autoZero"/>
        <c:auto val="1"/>
        <c:lblAlgn val="ctr"/>
        <c:lblOffset val="100"/>
        <c:noMultiLvlLbl val="0"/>
      </c:catAx>
      <c:valAx>
        <c:axId val="137464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64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"Естественные науки"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ЕН'!$C$5:$L$5</c:f>
              <c:strCache>
                <c:ptCount val="8"/>
                <c:pt idx="0">
                  <c:v>Бирюков А.А.</c:v>
                </c:pt>
                <c:pt idx="1">
                  <c:v>Волов Д.Б.</c:v>
                </c:pt>
                <c:pt idx="2">
                  <c:v>Вилякина Е.В.</c:v>
                </c:pt>
                <c:pt idx="3">
                  <c:v>Белякова А.А.</c:v>
                </c:pt>
                <c:pt idx="4">
                  <c:v>Зайчикова Т.В.</c:v>
                </c:pt>
                <c:pt idx="5">
                  <c:v>Рахиова Ю.И.</c:v>
                </c:pt>
                <c:pt idx="6">
                  <c:v>Волов В.Т.</c:v>
                </c:pt>
                <c:pt idx="7">
                  <c:v>Зубарев А.П.</c:v>
                </c:pt>
              </c:strCache>
            </c:strRef>
          </c:cat>
          <c:val>
            <c:numRef>
              <c:f>'каф. ЕН'!$C$176:$L$176</c:f>
              <c:numCache>
                <c:formatCode>General</c:formatCode>
                <c:ptCount val="8"/>
                <c:pt idx="0">
                  <c:v>202</c:v>
                </c:pt>
                <c:pt idx="1">
                  <c:v>234</c:v>
                </c:pt>
                <c:pt idx="2">
                  <c:v>150</c:v>
                </c:pt>
                <c:pt idx="3">
                  <c:v>151</c:v>
                </c:pt>
                <c:pt idx="4">
                  <c:v>215</c:v>
                </c:pt>
                <c:pt idx="5">
                  <c:v>201</c:v>
                </c:pt>
                <c:pt idx="6">
                  <c:v>201</c:v>
                </c:pt>
                <c:pt idx="7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646928"/>
        <c:axId val="1461485792"/>
      </c:barChart>
      <c:catAx>
        <c:axId val="137464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1485792"/>
        <c:crosses val="autoZero"/>
        <c:auto val="1"/>
        <c:lblAlgn val="ctr"/>
        <c:lblOffset val="100"/>
        <c:noMultiLvlLbl val="0"/>
      </c:catAx>
      <c:valAx>
        <c:axId val="146148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64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"Электротехника"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Электротехника'!$C$5:$L$5</c:f>
              <c:strCache>
                <c:ptCount val="4"/>
                <c:pt idx="0">
                  <c:v>Буштрук Т.Н.</c:v>
                </c:pt>
                <c:pt idx="1">
                  <c:v>Капишников А.В.</c:v>
                </c:pt>
                <c:pt idx="2">
                  <c:v>Топорова Н.Л.</c:v>
                </c:pt>
                <c:pt idx="3">
                  <c:v>Храмов В.Г.</c:v>
                </c:pt>
              </c:strCache>
            </c:strRef>
          </c:cat>
          <c:val>
            <c:numRef>
              <c:f>'каф. Электротехника'!$C$176:$L$176</c:f>
              <c:numCache>
                <c:formatCode>General</c:formatCode>
                <c:ptCount val="4"/>
                <c:pt idx="0">
                  <c:v>146</c:v>
                </c:pt>
                <c:pt idx="1">
                  <c:v>253</c:v>
                </c:pt>
                <c:pt idx="2">
                  <c:v>148</c:v>
                </c:pt>
                <c:pt idx="3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486880"/>
        <c:axId val="1461486336"/>
      </c:barChart>
      <c:catAx>
        <c:axId val="14614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1486336"/>
        <c:crosses val="autoZero"/>
        <c:auto val="1"/>
        <c:lblAlgn val="ctr"/>
        <c:lblOffset val="100"/>
        <c:noMultiLvlLbl val="0"/>
      </c:catAx>
      <c:valAx>
        <c:axId val="14614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148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"Цифровые технологии"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ЦТ'!$C$5:$L$5</c:f>
              <c:strCache>
                <c:ptCount val="1"/>
                <c:pt idx="0">
                  <c:v>Федорова Я.Е.</c:v>
                </c:pt>
              </c:strCache>
            </c:strRef>
          </c:cat>
          <c:val>
            <c:numRef>
              <c:f>'каф. ЦТ'!$C$176:$L$176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4774464"/>
        <c:axId val="1214775008"/>
      </c:barChart>
      <c:catAx>
        <c:axId val="1214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4775008"/>
        <c:crosses val="autoZero"/>
        <c:auto val="1"/>
        <c:lblAlgn val="ctr"/>
        <c:lblOffset val="100"/>
        <c:noMultiLvlLbl val="0"/>
      </c:catAx>
      <c:valAx>
        <c:axId val="121477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477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"Тяговый подвижной состав"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ТПС'!$C$5:$L$5</c:f>
              <c:strCache>
                <c:ptCount val="5"/>
                <c:pt idx="0">
                  <c:v>Иванов В.В.</c:v>
                </c:pt>
                <c:pt idx="1">
                  <c:v>Шищенко Е.В.</c:v>
                </c:pt>
                <c:pt idx="2">
                  <c:v>Курманова Л.С.</c:v>
                </c:pt>
                <c:pt idx="3">
                  <c:v>Ляшенко В.В.</c:v>
                </c:pt>
                <c:pt idx="4">
                  <c:v>Калякулин А.Н.</c:v>
                </c:pt>
              </c:strCache>
            </c:strRef>
          </c:cat>
          <c:val>
            <c:numRef>
              <c:f>'каф. ТПС'!$C$176:$L$176</c:f>
              <c:numCache>
                <c:formatCode>General</c:formatCode>
                <c:ptCount val="5"/>
                <c:pt idx="0">
                  <c:v>181</c:v>
                </c:pt>
                <c:pt idx="1">
                  <c:v>200</c:v>
                </c:pt>
                <c:pt idx="2">
                  <c:v>0</c:v>
                </c:pt>
                <c:pt idx="3">
                  <c:v>182</c:v>
                </c:pt>
                <c:pt idx="4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4775552"/>
        <c:axId val="1368441552"/>
      </c:barChart>
      <c:catAx>
        <c:axId val="12147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8441552"/>
        <c:crosses val="autoZero"/>
        <c:auto val="1"/>
        <c:lblAlgn val="ctr"/>
        <c:lblOffset val="100"/>
        <c:noMultiLvlLbl val="0"/>
      </c:catAx>
      <c:valAx>
        <c:axId val="13684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47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"Вагонное хозяйство и наземные транспортные комплексы"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ВХНТК'!$C$5:$L$5</c:f>
              <c:strCache>
                <c:ptCount val="5"/>
                <c:pt idx="0">
                  <c:v>Коркина С.В.</c:v>
                </c:pt>
                <c:pt idx="1">
                  <c:v>Шмойлов А.Н.</c:v>
                </c:pt>
                <c:pt idx="2">
                  <c:v>Киреев В.П.</c:v>
                </c:pt>
                <c:pt idx="3">
                  <c:v>Кожевников В.А.</c:v>
                </c:pt>
                <c:pt idx="4">
                  <c:v>Астраханский А.Ю.</c:v>
                </c:pt>
              </c:strCache>
            </c:strRef>
          </c:cat>
          <c:val>
            <c:numRef>
              <c:f>'каф. ВХНТК'!$C$176:$L$176</c:f>
              <c:numCache>
                <c:formatCode>General</c:formatCode>
                <c:ptCount val="5"/>
                <c:pt idx="0">
                  <c:v>237</c:v>
                </c:pt>
                <c:pt idx="1">
                  <c:v>119</c:v>
                </c:pt>
                <c:pt idx="2">
                  <c:v>174</c:v>
                </c:pt>
                <c:pt idx="3">
                  <c:v>174</c:v>
                </c:pt>
                <c:pt idx="4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441008"/>
        <c:axId val="1368442096"/>
      </c:barChart>
      <c:catAx>
        <c:axId val="136844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8442096"/>
        <c:crosses val="autoZero"/>
        <c:auto val="1"/>
        <c:lblAlgn val="ctr"/>
        <c:lblOffset val="100"/>
        <c:noMultiLvlLbl val="0"/>
      </c:catAx>
      <c:valAx>
        <c:axId val="136844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844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Кафедра"Железнодорожный путь и строительство"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ЖДПС'!$C$5:$L$5</c:f>
              <c:strCache>
                <c:ptCount val="5"/>
                <c:pt idx="0">
                  <c:v>Галанский С.А.</c:v>
                </c:pt>
                <c:pt idx="1">
                  <c:v>Кадыров Т.Р.</c:v>
                </c:pt>
                <c:pt idx="2">
                  <c:v>Васльева О.М.</c:v>
                </c:pt>
                <c:pt idx="3">
                  <c:v>Дорофеев Я.В.</c:v>
                </c:pt>
                <c:pt idx="4">
                  <c:v>Бондаренко А.А.</c:v>
                </c:pt>
              </c:strCache>
            </c:strRef>
          </c:cat>
          <c:val>
            <c:numRef>
              <c:f>'каф. ЖДПС'!$C$176:$L$176</c:f>
              <c:numCache>
                <c:formatCode>General</c:formatCode>
                <c:ptCount val="5"/>
                <c:pt idx="0">
                  <c:v>218</c:v>
                </c:pt>
                <c:pt idx="1">
                  <c:v>150</c:v>
                </c:pt>
                <c:pt idx="2">
                  <c:v>144</c:v>
                </c:pt>
                <c:pt idx="3">
                  <c:v>187</c:v>
                </c:pt>
                <c:pt idx="4">
                  <c:v>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359376"/>
        <c:axId val="1207360464"/>
      </c:barChart>
      <c:catAx>
        <c:axId val="120735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60464"/>
        <c:crosses val="autoZero"/>
        <c:auto val="1"/>
        <c:lblAlgn val="ctr"/>
        <c:lblOffset val="100"/>
        <c:noMultiLvlLbl val="0"/>
      </c:catAx>
      <c:valAx>
        <c:axId val="120736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5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"Лингвистика"</a:t>
            </a:r>
          </a:p>
        </c:rich>
      </c:tx>
      <c:layout>
        <c:manualLayout>
          <c:xMode val="edge"/>
          <c:yMode val="edge"/>
          <c:x val="0.2955693350831146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'каф. Лингвистика'!$C$5:$L$5</c15:sqref>
                  </c15:fullRef>
                </c:ext>
              </c:extLst>
              <c:f>'каф. Лингвистика'!$C$5:$I$5</c:f>
              <c:strCache>
                <c:ptCount val="7"/>
                <c:pt idx="0">
                  <c:v>Жесткова М.В.</c:v>
                </c:pt>
                <c:pt idx="1">
                  <c:v>Митрофанова И.В.</c:v>
                </c:pt>
                <c:pt idx="2">
                  <c:v>Арланова Т.Л.</c:v>
                </c:pt>
                <c:pt idx="3">
                  <c:v>Логинова Е.Ю.</c:v>
                </c:pt>
                <c:pt idx="4">
                  <c:v>Иванова А.Б.</c:v>
                </c:pt>
                <c:pt idx="5">
                  <c:v>Ермакова Ю.Д</c:v>
                </c:pt>
                <c:pt idx="6">
                  <c:v>Кабанова Е.В.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'каф. Лингвистика'!$C$176:$L$176</c15:sqref>
                  </c15:fullRef>
                </c:ext>
              </c:extLst>
              <c:f>'каф. Лингвистика'!$C$176:$I$176</c:f>
              <c:numCache>
                <c:formatCode>General</c:formatCode>
                <c:ptCount val="7"/>
                <c:pt idx="0">
                  <c:v>147</c:v>
                </c:pt>
                <c:pt idx="1">
                  <c:v>161</c:v>
                </c:pt>
                <c:pt idx="2">
                  <c:v>148</c:v>
                </c:pt>
                <c:pt idx="3">
                  <c:v>166</c:v>
                </c:pt>
                <c:pt idx="4">
                  <c:v>157</c:v>
                </c:pt>
                <c:pt idx="5">
                  <c:v>160</c:v>
                </c:pt>
                <c:pt idx="6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3720240"/>
        <c:axId val="1493716976"/>
      </c:barChart>
      <c:catAx>
        <c:axId val="149372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3716976"/>
        <c:crosses val="autoZero"/>
        <c:auto val="1"/>
        <c:lblAlgn val="ctr"/>
        <c:lblOffset val="100"/>
        <c:noMultiLvlLbl val="0"/>
      </c:catAx>
      <c:valAx>
        <c:axId val="14937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372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транспортного строительства и подвижного состава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2024'!$C$4:$C$6</c:f>
              <c:strCache>
                <c:ptCount val="3"/>
                <c:pt idx="0">
                  <c:v>ТПС</c:v>
                </c:pt>
                <c:pt idx="1">
                  <c:v>ЖДПС</c:v>
                </c:pt>
                <c:pt idx="2">
                  <c:v>ВХНТК</c:v>
                </c:pt>
              </c:strCache>
            </c:strRef>
          </c:cat>
          <c:val>
            <c:numRef>
              <c:f>'Кафедры 2024'!$D$4:$D$6</c:f>
              <c:numCache>
                <c:formatCode>0.00</c:formatCode>
                <c:ptCount val="3"/>
                <c:pt idx="0">
                  <c:v>146.6</c:v>
                </c:pt>
                <c:pt idx="1">
                  <c:v>176.4</c:v>
                </c:pt>
                <c:pt idx="2">
                  <c:v>172.2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07753248"/>
        <c:axId val="1207752704"/>
      </c:barChart>
      <c:catAx>
        <c:axId val="120775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752704"/>
        <c:crosses val="autoZero"/>
        <c:auto val="1"/>
        <c:lblAlgn val="ctr"/>
        <c:lblOffset val="100"/>
        <c:noMultiLvlLbl val="0"/>
      </c:catAx>
      <c:valAx>
        <c:axId val="12077527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75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управления и экономики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2024'!$C$10:$C$13</c:f>
              <c:strCache>
                <c:ptCount val="4"/>
                <c:pt idx="0">
                  <c:v>ТГКРСУ</c:v>
                </c:pt>
                <c:pt idx="1">
                  <c:v>УЭР</c:v>
                </c:pt>
                <c:pt idx="2">
                  <c:v>УП</c:v>
                </c:pt>
                <c:pt idx="3">
                  <c:v>ЭЛТ</c:v>
                </c:pt>
              </c:strCache>
            </c:strRef>
          </c:cat>
          <c:val>
            <c:numRef>
              <c:f>'Кафедры 2024'!$D$10:$D$13</c:f>
              <c:numCache>
                <c:formatCode>0.00</c:formatCode>
                <c:ptCount val="4"/>
                <c:pt idx="0">
                  <c:v>156.4</c:v>
                </c:pt>
                <c:pt idx="1">
                  <c:v>0</c:v>
                </c:pt>
                <c:pt idx="2">
                  <c:v>181</c:v>
                </c:pt>
                <c:pt idx="3">
                  <c:v>218.25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59551712"/>
        <c:axId val="1059551168"/>
      </c:barChart>
      <c:catAx>
        <c:axId val="105955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51168"/>
        <c:crosses val="autoZero"/>
        <c:auto val="1"/>
        <c:lblAlgn val="ctr"/>
        <c:lblOffset val="100"/>
        <c:noMultiLvlLbl val="0"/>
      </c:catAx>
      <c:valAx>
        <c:axId val="10595511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5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Электротехнический факультет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2024'!$C$17:$C$21</c:f>
              <c:strCache>
                <c:ptCount val="5"/>
                <c:pt idx="0">
                  <c:v>АТС</c:v>
                </c:pt>
                <c:pt idx="1">
                  <c:v>ЭСЖТ</c:v>
                </c:pt>
                <c:pt idx="2">
                  <c:v>Электротехника</c:v>
                </c:pt>
                <c:pt idx="3">
                  <c:v>ЦТ</c:v>
                </c:pt>
                <c:pt idx="4">
                  <c:v>ЕН</c:v>
                </c:pt>
              </c:strCache>
            </c:strRef>
          </c:cat>
          <c:val>
            <c:numRef>
              <c:f>'Кафедры 2024'!$D$17:$D$21</c:f>
              <c:numCache>
                <c:formatCode>0.00</c:formatCode>
                <c:ptCount val="5"/>
                <c:pt idx="0">
                  <c:v>213.75</c:v>
                </c:pt>
                <c:pt idx="1">
                  <c:v>175.75</c:v>
                </c:pt>
                <c:pt idx="2">
                  <c:v>173.75</c:v>
                </c:pt>
                <c:pt idx="3">
                  <c:v>145</c:v>
                </c:pt>
                <c:pt idx="4">
                  <c:v>194.625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59545728"/>
        <c:axId val="1059552256"/>
      </c:barChart>
      <c:catAx>
        <c:axId val="1059545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52256"/>
        <c:crosses val="autoZero"/>
        <c:auto val="1"/>
        <c:lblAlgn val="ctr"/>
        <c:lblOffset val="100"/>
        <c:noMultiLvlLbl val="0"/>
      </c:catAx>
      <c:valAx>
        <c:axId val="10595522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базовой подготовки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2024'!$C$25:$C$31</c:f>
              <c:strCache>
                <c:ptCount val="7"/>
                <c:pt idx="0">
                  <c:v>ВМ</c:v>
                </c:pt>
                <c:pt idx="1">
                  <c:v>ФИН</c:v>
                </c:pt>
                <c:pt idx="2">
                  <c:v>ФВС</c:v>
                </c:pt>
                <c:pt idx="3">
                  <c:v>Теология</c:v>
                </c:pt>
                <c:pt idx="4">
                  <c:v>БЖДЭ</c:v>
                </c:pt>
                <c:pt idx="5">
                  <c:v>Лингвистика</c:v>
                </c:pt>
                <c:pt idx="6">
                  <c:v>МИГ</c:v>
                </c:pt>
              </c:strCache>
            </c:strRef>
          </c:cat>
          <c:val>
            <c:numRef>
              <c:f>'Кафедры 2024'!$D$25:$D$31</c:f>
              <c:numCache>
                <c:formatCode>0.00</c:formatCode>
                <c:ptCount val="7"/>
                <c:pt idx="0">
                  <c:v>158.85714285714286</c:v>
                </c:pt>
                <c:pt idx="1">
                  <c:v>181.57142857142858</c:v>
                </c:pt>
                <c:pt idx="2">
                  <c:v>143.66666666666666</c:v>
                </c:pt>
                <c:pt idx="3">
                  <c:v>151.25</c:v>
                </c:pt>
                <c:pt idx="4">
                  <c:v>155</c:v>
                </c:pt>
                <c:pt idx="5">
                  <c:v>154.85714285714286</c:v>
                </c:pt>
                <c:pt idx="6">
                  <c:v>158.66666666666666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59546816"/>
        <c:axId val="1059547904"/>
      </c:barChart>
      <c:catAx>
        <c:axId val="1059546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7904"/>
        <c:crosses val="autoZero"/>
        <c:auto val="1"/>
        <c:lblAlgn val="ctr"/>
        <c:lblOffset val="100"/>
        <c:noMultiLvlLbl val="0"/>
      </c:catAx>
      <c:valAx>
        <c:axId val="10595479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Институты, факультет</a:t>
            </a:r>
          </a:p>
        </c:rich>
      </c:tx>
      <c:layout>
        <c:manualLayout>
          <c:xMode val="edge"/>
          <c:yMode val="edge"/>
          <c:x val="0.28444831996183201"/>
          <c:y val="3.1262207953745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('Кафедры 2024'!$C$2,'Кафедры 2024'!$C$8,'Кафедры 2024'!$C$15,'Кафедры 2024'!$C$23)</c:f>
              <c:strCache>
                <c:ptCount val="4"/>
                <c:pt idx="0">
                  <c:v>ИТСПС</c:v>
                </c:pt>
                <c:pt idx="1">
                  <c:v>ИУЭ</c:v>
                </c:pt>
                <c:pt idx="2">
                  <c:v>ЭТФ</c:v>
                </c:pt>
                <c:pt idx="3">
                  <c:v>ИБП</c:v>
                </c:pt>
              </c:strCache>
            </c:strRef>
          </c:cat>
          <c:val>
            <c:numRef>
              <c:f>('Кафедры 2024'!$D$2,'Кафедры 2024'!$D$8,'Кафедры 2024'!$D$15,'Кафедры 2024'!$D$23)</c:f>
              <c:numCache>
                <c:formatCode>0.00</c:formatCode>
                <c:ptCount val="4"/>
                <c:pt idx="0">
                  <c:v>165.06666666666666</c:v>
                </c:pt>
                <c:pt idx="1">
                  <c:v>138.91249999999999</c:v>
                </c:pt>
                <c:pt idx="2">
                  <c:v>180.57499999999999</c:v>
                </c:pt>
                <c:pt idx="3">
                  <c:v>157.69557823129253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балл по ОПОП</a:t>
            </a:r>
          </a:p>
          <a:p>
            <a:pPr>
              <a:defRPr/>
            </a:pPr>
            <a:r>
              <a:rPr lang="ru-RU"/>
              <a:t>(укрупненно)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'Перечень ОП'!$G$6:$G$40</c:f>
              <c:strCache>
                <c:ptCount val="16"/>
                <c:pt idx="0">
                  <c:v>ИВТб</c:v>
                </c:pt>
                <c:pt idx="1">
                  <c:v>ИТСб</c:v>
                </c:pt>
                <c:pt idx="2">
                  <c:v>ПИб</c:v>
                </c:pt>
                <c:pt idx="3">
                  <c:v>ЭЭб</c:v>
                </c:pt>
                <c:pt idx="4">
                  <c:v>ТБб</c:v>
                </c:pt>
                <c:pt idx="5">
                  <c:v>ЭТТМКб</c:v>
                </c:pt>
                <c:pt idx="6">
                  <c:v>СМб</c:v>
                </c:pt>
                <c:pt idx="7">
                  <c:v>Эб</c:v>
                </c:pt>
                <c:pt idx="8">
                  <c:v>Мб</c:v>
                </c:pt>
                <c:pt idx="9">
                  <c:v>УПб</c:v>
                </c:pt>
                <c:pt idx="10">
                  <c:v>ТТПб</c:v>
                </c:pt>
                <c:pt idx="11">
                  <c:v>НТТС</c:v>
                </c:pt>
                <c:pt idx="12">
                  <c:v>ПСЖД</c:v>
                </c:pt>
                <c:pt idx="13">
                  <c:v>ЭЖД</c:v>
                </c:pt>
                <c:pt idx="14">
                  <c:v>СОДП</c:v>
                </c:pt>
                <c:pt idx="15">
                  <c:v>СЖД</c:v>
                </c:pt>
              </c:strCache>
            </c:strRef>
          </c:cat>
          <c:val>
            <c:numRef>
              <c:f>'Перечень ОП'!$I$5:$I$41</c:f>
              <c:numCache>
                <c:formatCode>0</c:formatCode>
                <c:ptCount val="16"/>
                <c:pt idx="0">
                  <c:v>242</c:v>
                </c:pt>
                <c:pt idx="1">
                  <c:v>147</c:v>
                </c:pt>
                <c:pt idx="2">
                  <c:v>243</c:v>
                </c:pt>
                <c:pt idx="3">
                  <c:v>223</c:v>
                </c:pt>
                <c:pt idx="4">
                  <c:v>82</c:v>
                </c:pt>
                <c:pt idx="5">
                  <c:v>157</c:v>
                </c:pt>
                <c:pt idx="6">
                  <c:v>205.33333333333334</c:v>
                </c:pt>
                <c:pt idx="7">
                  <c:v>203.5</c:v>
                </c:pt>
                <c:pt idx="8">
                  <c:v>220.33333333333334</c:v>
                </c:pt>
                <c:pt idx="9">
                  <c:v>221.8</c:v>
                </c:pt>
                <c:pt idx="10">
                  <c:v>164</c:v>
                </c:pt>
                <c:pt idx="11">
                  <c:v>172.66666666666666</c:v>
                </c:pt>
                <c:pt idx="12">
                  <c:v>150.45454545454547</c:v>
                </c:pt>
                <c:pt idx="13">
                  <c:v>165.5</c:v>
                </c:pt>
                <c:pt idx="14">
                  <c:v>173.90909090909091</c:v>
                </c:pt>
                <c:pt idx="15">
                  <c:v>171.81818181818181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9546272"/>
        <c:axId val="1059547360"/>
      </c:barChart>
      <c:catAx>
        <c:axId val="10595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7360"/>
        <c:crosses val="autoZero"/>
        <c:auto val="1"/>
        <c:lblAlgn val="ctr"/>
        <c:lblOffset val="100"/>
        <c:noMultiLvlLbl val="0"/>
      </c:catAx>
      <c:valAx>
        <c:axId val="105954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cap="all" baseline="0">
                <a:effectLst/>
              </a:rPr>
              <a:t>средний балл</a:t>
            </a:r>
            <a:endParaRPr lang="ru-RU" sz="1100">
              <a:effectLst/>
            </a:endParaRPr>
          </a:p>
        </c:rich>
      </c:tx>
      <c:layout>
        <c:manualLayout>
          <c:xMode val="edge"/>
          <c:yMode val="edge"/>
          <c:x val="0.35464333624963545"/>
          <c:y val="2.77776733755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('Кафедры 2024'!$C$2,'Кафедры 2024'!$C$8,'Кафедры 2024'!$C$15,'Кафедры 2024'!$C$23)</c:f>
              <c:strCache>
                <c:ptCount val="4"/>
                <c:pt idx="0">
                  <c:v>ИТСПС</c:v>
                </c:pt>
                <c:pt idx="1">
                  <c:v>ИУЭ</c:v>
                </c:pt>
                <c:pt idx="2">
                  <c:v>ЭТФ</c:v>
                </c:pt>
                <c:pt idx="3">
                  <c:v>ИБП</c:v>
                </c:pt>
              </c:strCache>
            </c:strRef>
          </c:cat>
          <c:val>
            <c:numRef>
              <c:f>('Кафедры 2024'!$D$2,'Кафедры 2024'!$D$8,'Кафедры 2024'!$D$15,'Кафедры 2024'!$D$23)</c:f>
              <c:numCache>
                <c:formatCode>0.00</c:formatCode>
                <c:ptCount val="4"/>
                <c:pt idx="0">
                  <c:v>165.06666666666666</c:v>
                </c:pt>
                <c:pt idx="1">
                  <c:v>138.91249999999999</c:v>
                </c:pt>
                <c:pt idx="2">
                  <c:v>180.57499999999999</c:v>
                </c:pt>
                <c:pt idx="3">
                  <c:v>157.69557823129253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9548448"/>
        <c:axId val="1059548992"/>
      </c:barChart>
      <c:catAx>
        <c:axId val="105954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8992"/>
        <c:crosses val="autoZero"/>
        <c:auto val="1"/>
        <c:lblAlgn val="ctr"/>
        <c:lblOffset val="100"/>
        <c:noMultiLvlLbl val="0"/>
      </c:catAx>
      <c:valAx>
        <c:axId val="10595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4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Направления подготовки / специальности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'Перечень ОП'!$G$6:$G$40</c:f>
              <c:strCache>
                <c:ptCount val="16"/>
                <c:pt idx="0">
                  <c:v>ИВТб</c:v>
                </c:pt>
                <c:pt idx="1">
                  <c:v>ИТСб</c:v>
                </c:pt>
                <c:pt idx="2">
                  <c:v>ПИб</c:v>
                </c:pt>
                <c:pt idx="3">
                  <c:v>ЭЭб</c:v>
                </c:pt>
                <c:pt idx="4">
                  <c:v>ТБб</c:v>
                </c:pt>
                <c:pt idx="5">
                  <c:v>ЭТТМКб</c:v>
                </c:pt>
                <c:pt idx="6">
                  <c:v>СМб</c:v>
                </c:pt>
                <c:pt idx="7">
                  <c:v>Эб</c:v>
                </c:pt>
                <c:pt idx="8">
                  <c:v>Мб</c:v>
                </c:pt>
                <c:pt idx="9">
                  <c:v>УПб</c:v>
                </c:pt>
                <c:pt idx="10">
                  <c:v>ТТПб</c:v>
                </c:pt>
                <c:pt idx="11">
                  <c:v>НТТС</c:v>
                </c:pt>
                <c:pt idx="12">
                  <c:v>ПСЖД</c:v>
                </c:pt>
                <c:pt idx="13">
                  <c:v>ЭЖД</c:v>
                </c:pt>
                <c:pt idx="14">
                  <c:v>СОДП</c:v>
                </c:pt>
                <c:pt idx="15">
                  <c:v>СЖД</c:v>
                </c:pt>
              </c:strCache>
            </c:strRef>
          </c:cat>
          <c:val>
            <c:numRef>
              <c:f>'Перечень ОП'!$I$5:$I$41</c:f>
              <c:numCache>
                <c:formatCode>0</c:formatCode>
                <c:ptCount val="16"/>
                <c:pt idx="0">
                  <c:v>242</c:v>
                </c:pt>
                <c:pt idx="1">
                  <c:v>147</c:v>
                </c:pt>
                <c:pt idx="2">
                  <c:v>243</c:v>
                </c:pt>
                <c:pt idx="3">
                  <c:v>223</c:v>
                </c:pt>
                <c:pt idx="4">
                  <c:v>82</c:v>
                </c:pt>
                <c:pt idx="5">
                  <c:v>157</c:v>
                </c:pt>
                <c:pt idx="6">
                  <c:v>205.33333333333334</c:v>
                </c:pt>
                <c:pt idx="7">
                  <c:v>203.5</c:v>
                </c:pt>
                <c:pt idx="8">
                  <c:v>220.33333333333334</c:v>
                </c:pt>
                <c:pt idx="9">
                  <c:v>221.8</c:v>
                </c:pt>
                <c:pt idx="10">
                  <c:v>164</c:v>
                </c:pt>
                <c:pt idx="11">
                  <c:v>172.66666666666666</c:v>
                </c:pt>
                <c:pt idx="12">
                  <c:v>150.45454545454547</c:v>
                </c:pt>
                <c:pt idx="13">
                  <c:v>165.5</c:v>
                </c:pt>
                <c:pt idx="14">
                  <c:v>173.90909090909091</c:v>
                </c:pt>
                <c:pt idx="15">
                  <c:v>171.81818181818181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359920"/>
        <c:axId val="1263458512"/>
      </c:barChart>
      <c:catAx>
        <c:axId val="120735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458512"/>
        <c:crosses val="autoZero"/>
        <c:auto val="1"/>
        <c:lblAlgn val="ctr"/>
        <c:lblOffset val="100"/>
        <c:noMultiLvlLbl val="0"/>
      </c:catAx>
      <c:valAx>
        <c:axId val="12634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5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базовой подготовки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2024'!$C$25:$C$31</c:f>
              <c:strCache>
                <c:ptCount val="7"/>
                <c:pt idx="0">
                  <c:v>ВМ</c:v>
                </c:pt>
                <c:pt idx="1">
                  <c:v>ФИН</c:v>
                </c:pt>
                <c:pt idx="2">
                  <c:v>ФВС</c:v>
                </c:pt>
                <c:pt idx="3">
                  <c:v>Теология</c:v>
                </c:pt>
                <c:pt idx="4">
                  <c:v>БЖДЭ</c:v>
                </c:pt>
                <c:pt idx="5">
                  <c:v>Лингвистика</c:v>
                </c:pt>
                <c:pt idx="6">
                  <c:v>МИГ</c:v>
                </c:pt>
              </c:strCache>
            </c:strRef>
          </c:cat>
          <c:val>
            <c:numRef>
              <c:f>'Кафедры 2024'!$D$25:$D$31</c:f>
              <c:numCache>
                <c:formatCode>0.00</c:formatCode>
                <c:ptCount val="7"/>
                <c:pt idx="0">
                  <c:v>158.85714285714286</c:v>
                </c:pt>
                <c:pt idx="1">
                  <c:v>181.57142857142858</c:v>
                </c:pt>
                <c:pt idx="2">
                  <c:v>143.66666666666666</c:v>
                </c:pt>
                <c:pt idx="3">
                  <c:v>151.25</c:v>
                </c:pt>
                <c:pt idx="4">
                  <c:v>155</c:v>
                </c:pt>
                <c:pt idx="5">
                  <c:v>154.85714285714286</c:v>
                </c:pt>
                <c:pt idx="6">
                  <c:v>158.66666666666666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5874208"/>
        <c:axId val="1375873120"/>
      </c:barChart>
      <c:catAx>
        <c:axId val="137587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5873120"/>
        <c:crosses val="autoZero"/>
        <c:auto val="1"/>
        <c:lblAlgn val="ctr"/>
        <c:lblOffset val="100"/>
        <c:noMultiLvlLbl val="0"/>
      </c:catAx>
      <c:valAx>
        <c:axId val="1375873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587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Электротехнический факультет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2024'!$C$17:$C$21</c:f>
              <c:strCache>
                <c:ptCount val="5"/>
                <c:pt idx="0">
                  <c:v>АТС</c:v>
                </c:pt>
                <c:pt idx="1">
                  <c:v>ЭСЖТ</c:v>
                </c:pt>
                <c:pt idx="2">
                  <c:v>Электротехника</c:v>
                </c:pt>
                <c:pt idx="3">
                  <c:v>ЦТ</c:v>
                </c:pt>
                <c:pt idx="4">
                  <c:v>ЕН</c:v>
                </c:pt>
              </c:strCache>
            </c:strRef>
          </c:cat>
          <c:val>
            <c:numRef>
              <c:f>'Кафедры 2024'!$D$17:$D$21</c:f>
              <c:numCache>
                <c:formatCode>0.00</c:formatCode>
                <c:ptCount val="5"/>
                <c:pt idx="0">
                  <c:v>213.75</c:v>
                </c:pt>
                <c:pt idx="1">
                  <c:v>175.75</c:v>
                </c:pt>
                <c:pt idx="2">
                  <c:v>173.75</c:v>
                </c:pt>
                <c:pt idx="3">
                  <c:v>145</c:v>
                </c:pt>
                <c:pt idx="4">
                  <c:v>194.625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5873664"/>
        <c:axId val="1267216784"/>
      </c:barChart>
      <c:catAx>
        <c:axId val="137587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7216784"/>
        <c:crosses val="autoZero"/>
        <c:auto val="1"/>
        <c:lblAlgn val="ctr"/>
        <c:lblOffset val="100"/>
        <c:noMultiLvlLbl val="0"/>
      </c:catAx>
      <c:valAx>
        <c:axId val="12672167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587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"Безопасность жизнедеятельности и экология"</a:t>
            </a:r>
          </a:p>
        </c:rich>
      </c:tx>
      <c:layout>
        <c:manualLayout>
          <c:xMode val="edge"/>
          <c:yMode val="edge"/>
          <c:x val="0.14438806427227996"/>
          <c:y val="1.7562197914446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БЖДЭ'!$C$5:$L$5</c:f>
              <c:strCache>
                <c:ptCount val="10"/>
                <c:pt idx="0">
                  <c:v>Валиуллина О.Е.</c:v>
                </c:pt>
                <c:pt idx="1">
                  <c:v>Лукенюк Е.В.</c:v>
                </c:pt>
                <c:pt idx="2">
                  <c:v>Федотова А.А.</c:v>
                </c:pt>
                <c:pt idx="3">
                  <c:v>Дементьева Ю.В.</c:v>
                </c:pt>
                <c:pt idx="4">
                  <c:v>Девяткин А.А.</c:v>
                </c:pt>
                <c:pt idx="5">
                  <c:v>Дворянкина Е.В.</c:v>
                </c:pt>
                <c:pt idx="6">
                  <c:v>Валиуллина О.Е.</c:v>
                </c:pt>
                <c:pt idx="7">
                  <c:v>Девяткин А.А.</c:v>
                </c:pt>
                <c:pt idx="8">
                  <c:v>Лукенюк Е.В.</c:v>
                </c:pt>
                <c:pt idx="9">
                  <c:v>Холопов Ю.А.</c:v>
                </c:pt>
              </c:strCache>
            </c:strRef>
          </c:cat>
          <c:val>
            <c:numRef>
              <c:f>'каф. БЖДЭ'!$C$176:$L$176</c:f>
              <c:numCache>
                <c:formatCode>General</c:formatCode>
                <c:ptCount val="10"/>
                <c:pt idx="0">
                  <c:v>252</c:v>
                </c:pt>
                <c:pt idx="1">
                  <c:v>140</c:v>
                </c:pt>
                <c:pt idx="2">
                  <c:v>144</c:v>
                </c:pt>
                <c:pt idx="3">
                  <c:v>258</c:v>
                </c:pt>
                <c:pt idx="4">
                  <c:v>0</c:v>
                </c:pt>
                <c:pt idx="5">
                  <c:v>136</c:v>
                </c:pt>
                <c:pt idx="6">
                  <c:v>175</c:v>
                </c:pt>
                <c:pt idx="7">
                  <c:v>164</c:v>
                </c:pt>
                <c:pt idx="8">
                  <c:v>172</c:v>
                </c:pt>
                <c:pt idx="9">
                  <c:v>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3717520"/>
        <c:axId val="1258949248"/>
      </c:barChart>
      <c:catAx>
        <c:axId val="149371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949248"/>
        <c:crosses val="autoZero"/>
        <c:auto val="1"/>
        <c:lblAlgn val="ctr"/>
        <c:lblOffset val="100"/>
        <c:noMultiLvlLbl val="0"/>
      </c:catAx>
      <c:valAx>
        <c:axId val="125894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37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управления и экономики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2024'!$C$10:$C$13</c:f>
              <c:strCache>
                <c:ptCount val="4"/>
                <c:pt idx="0">
                  <c:v>ТГКРСУ</c:v>
                </c:pt>
                <c:pt idx="1">
                  <c:v>УЭР</c:v>
                </c:pt>
                <c:pt idx="2">
                  <c:v>УП</c:v>
                </c:pt>
                <c:pt idx="3">
                  <c:v>ЭЛТ</c:v>
                </c:pt>
              </c:strCache>
            </c:strRef>
          </c:cat>
          <c:val>
            <c:numRef>
              <c:f>'Кафедры 2024'!$D$10:$D$13</c:f>
              <c:numCache>
                <c:formatCode>0.00</c:formatCode>
                <c:ptCount val="4"/>
                <c:pt idx="0">
                  <c:v>156.4</c:v>
                </c:pt>
                <c:pt idx="1">
                  <c:v>0</c:v>
                </c:pt>
                <c:pt idx="2">
                  <c:v>181</c:v>
                </c:pt>
                <c:pt idx="3">
                  <c:v>218.25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67217328"/>
        <c:axId val="1267217872"/>
      </c:barChart>
      <c:catAx>
        <c:axId val="12672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7217872"/>
        <c:crosses val="autoZero"/>
        <c:auto val="1"/>
        <c:lblAlgn val="ctr"/>
        <c:lblOffset val="100"/>
        <c:noMultiLvlLbl val="0"/>
      </c:catAx>
      <c:valAx>
        <c:axId val="12672178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72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Институты, факультет</a:t>
            </a:r>
          </a:p>
        </c:rich>
      </c:tx>
      <c:layout>
        <c:manualLayout>
          <c:xMode val="edge"/>
          <c:yMode val="edge"/>
          <c:x val="0.28444831996183201"/>
          <c:y val="3.1262207953745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('Кафедры 2024'!$C$2,'Кафедры 2024'!$C$8,'Кафедры 2024'!$C$15,'Кафедры 2024'!$C$23)</c:f>
              <c:strCache>
                <c:ptCount val="4"/>
                <c:pt idx="0">
                  <c:v>ИТСПС</c:v>
                </c:pt>
                <c:pt idx="1">
                  <c:v>ИУЭ</c:v>
                </c:pt>
                <c:pt idx="2">
                  <c:v>ЭТФ</c:v>
                </c:pt>
                <c:pt idx="3">
                  <c:v>ИБП</c:v>
                </c:pt>
              </c:strCache>
            </c:strRef>
          </c:cat>
          <c:val>
            <c:numRef>
              <c:f>('Кафедры 2024'!$D$2,'Кафедры 2024'!$D$8,'Кафедры 2024'!$D$15,'Кафедры 2024'!$D$23)</c:f>
              <c:numCache>
                <c:formatCode>0.00</c:formatCode>
                <c:ptCount val="4"/>
                <c:pt idx="0">
                  <c:v>165.06666666666666</c:v>
                </c:pt>
                <c:pt idx="1">
                  <c:v>138.91249999999999</c:v>
                </c:pt>
                <c:pt idx="2">
                  <c:v>180.57499999999999</c:v>
                </c:pt>
                <c:pt idx="3">
                  <c:v>157.69557823129253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транспортного строительства и подвижного состава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'Кафедры 2024'!$C$4:$C$6</c:f>
              <c:strCache>
                <c:ptCount val="3"/>
                <c:pt idx="0">
                  <c:v>ТПС</c:v>
                </c:pt>
                <c:pt idx="1">
                  <c:v>ЖДПС</c:v>
                </c:pt>
                <c:pt idx="2">
                  <c:v>ВХНТК</c:v>
                </c:pt>
              </c:strCache>
            </c:strRef>
          </c:cat>
          <c:val>
            <c:numRef>
              <c:f>'Кафедры 2024'!$D$4:$D$6</c:f>
              <c:numCache>
                <c:formatCode>0.00</c:formatCode>
                <c:ptCount val="3"/>
                <c:pt idx="0">
                  <c:v>146.6</c:v>
                </c:pt>
                <c:pt idx="1">
                  <c:v>176.4</c:v>
                </c:pt>
                <c:pt idx="2">
                  <c:v>172.2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12964000"/>
        <c:axId val="1212964544"/>
      </c:barChart>
      <c:catAx>
        <c:axId val="121296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2964544"/>
        <c:crosses val="autoZero"/>
        <c:auto val="1"/>
        <c:lblAlgn val="ctr"/>
        <c:lblOffset val="100"/>
        <c:noMultiLvlLbl val="0"/>
      </c:catAx>
      <c:valAx>
        <c:axId val="12129645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296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cap="all" baseline="0">
                <a:effectLst/>
              </a:rPr>
              <a:t>Институты, факультет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2539026684164479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('Кафедры 2024'!$C$2,'Кафедры 2024'!$C$8,'Кафедры 2024'!$C$15,'Кафедры 2024'!$C$23)</c:f>
              <c:strCache>
                <c:ptCount val="4"/>
                <c:pt idx="0">
                  <c:v>ИТСПС</c:v>
                </c:pt>
                <c:pt idx="1">
                  <c:v>ИУЭ</c:v>
                </c:pt>
                <c:pt idx="2">
                  <c:v>ЭТФ</c:v>
                </c:pt>
                <c:pt idx="3">
                  <c:v>ИБП</c:v>
                </c:pt>
              </c:strCache>
            </c:strRef>
          </c:cat>
          <c:val>
            <c:numRef>
              <c:f>('Кафедры 2024'!$D$2,'Кафедры 2024'!$D$8,'Кафедры 2024'!$D$15,'Кафедры 2024'!$D$23)</c:f>
              <c:numCache>
                <c:formatCode>0.00</c:formatCode>
                <c:ptCount val="4"/>
                <c:pt idx="0">
                  <c:v>165.06666666666666</c:v>
                </c:pt>
                <c:pt idx="1">
                  <c:v>138.91249999999999</c:v>
                </c:pt>
                <c:pt idx="2">
                  <c:v>180.57499999999999</c:v>
                </c:pt>
                <c:pt idx="3">
                  <c:v>157.69557823129253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12963456"/>
        <c:axId val="1207753792"/>
      </c:barChart>
      <c:catAx>
        <c:axId val="12129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753792"/>
        <c:crosses val="autoZero"/>
        <c:auto val="1"/>
        <c:lblAlgn val="ctr"/>
        <c:lblOffset val="100"/>
        <c:noMultiLvlLbl val="0"/>
      </c:catAx>
      <c:valAx>
        <c:axId val="12077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296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'каф. форма'!$C$5:$L$5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'каф. форма'!$C$176:$L$176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3459056"/>
        <c:axId val="1263457968"/>
      </c:barChart>
      <c:catAx>
        <c:axId val="126345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457968"/>
        <c:crosses val="autoZero"/>
        <c:auto val="1"/>
        <c:lblAlgn val="ctr"/>
        <c:lblOffset val="100"/>
        <c:noMultiLvlLbl val="0"/>
      </c:catAx>
      <c:valAx>
        <c:axId val="126345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45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"Механика и инженерная графика"</a:t>
            </a:r>
          </a:p>
        </c:rich>
      </c:tx>
      <c:layout>
        <c:manualLayout>
          <c:xMode val="edge"/>
          <c:yMode val="edge"/>
          <c:x val="0.24097119050247459"/>
          <c:y val="2.0116541658409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МИГ'!$C$5:$L$5</c:f>
              <c:strCache>
                <c:ptCount val="7"/>
                <c:pt idx="0">
                  <c:v>Понамаренко Д.И.</c:v>
                </c:pt>
                <c:pt idx="1">
                  <c:v>Брылева М.А.</c:v>
                </c:pt>
                <c:pt idx="2">
                  <c:v>Новикова В.Н.</c:v>
                </c:pt>
                <c:pt idx="3">
                  <c:v>Метальников И.В.</c:v>
                </c:pt>
                <c:pt idx="4">
                  <c:v>Алексеев А.В</c:v>
                </c:pt>
                <c:pt idx="5">
                  <c:v>Занвьева Т.Ю.</c:v>
                </c:pt>
                <c:pt idx="6">
                  <c:v>Путилин С.В.</c:v>
                </c:pt>
              </c:strCache>
            </c:strRef>
          </c:cat>
          <c:val>
            <c:numRef>
              <c:f>'каф. МИГ'!$C$176:$L$176</c:f>
              <c:numCache>
                <c:formatCode>General</c:formatCode>
                <c:ptCount val="7"/>
                <c:pt idx="0">
                  <c:v>246</c:v>
                </c:pt>
                <c:pt idx="1">
                  <c:v>173</c:v>
                </c:pt>
                <c:pt idx="2">
                  <c:v>0</c:v>
                </c:pt>
                <c:pt idx="4">
                  <c:v>175</c:v>
                </c:pt>
                <c:pt idx="5">
                  <c:v>181</c:v>
                </c:pt>
                <c:pt idx="6">
                  <c:v>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376640"/>
        <c:axId val="1128377728"/>
      </c:barChart>
      <c:catAx>
        <c:axId val="112837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8377728"/>
        <c:crosses val="autoZero"/>
        <c:auto val="1"/>
        <c:lblAlgn val="ctr"/>
        <c:lblOffset val="100"/>
        <c:noMultiLvlLbl val="0"/>
      </c:catAx>
      <c:valAx>
        <c:axId val="11283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837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"Теология"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Теология'!$C$5:$L$5</c:f>
              <c:strCache>
                <c:ptCount val="4"/>
                <c:pt idx="0">
                  <c:v>Ляпина А.В.</c:v>
                </c:pt>
                <c:pt idx="1">
                  <c:v>Морозова Е.А.</c:v>
                </c:pt>
                <c:pt idx="2">
                  <c:v>Немцев В.И.</c:v>
                </c:pt>
                <c:pt idx="3">
                  <c:v>Морозова Е.А.</c:v>
                </c:pt>
              </c:strCache>
            </c:strRef>
          </c:cat>
          <c:val>
            <c:numRef>
              <c:f>'каф. Теология'!$C$176:$L$176</c:f>
              <c:numCache>
                <c:formatCode>General</c:formatCode>
                <c:ptCount val="4"/>
                <c:pt idx="0">
                  <c:v>170</c:v>
                </c:pt>
                <c:pt idx="1">
                  <c:v>162</c:v>
                </c:pt>
                <c:pt idx="2">
                  <c:v>121</c:v>
                </c:pt>
                <c:pt idx="3">
                  <c:v>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377184"/>
        <c:axId val="1123689760"/>
      </c:barChart>
      <c:catAx>
        <c:axId val="112837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689760"/>
        <c:crosses val="autoZero"/>
        <c:auto val="1"/>
        <c:lblAlgn val="ctr"/>
        <c:lblOffset val="100"/>
        <c:noMultiLvlLbl val="0"/>
      </c:catAx>
      <c:valAx>
        <c:axId val="11236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837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"Физическое воспитание и спорт"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ФВС '!$C$5:$L$5</c:f>
              <c:strCache>
                <c:ptCount val="9"/>
                <c:pt idx="0">
                  <c:v>Белов Д.О.</c:v>
                </c:pt>
                <c:pt idx="1">
                  <c:v>Биленькая О.Н.</c:v>
                </c:pt>
                <c:pt idx="2">
                  <c:v>Бережник Ю.Ю.</c:v>
                </c:pt>
                <c:pt idx="3">
                  <c:v>Логинов Н.В.</c:v>
                </c:pt>
                <c:pt idx="4">
                  <c:v>Череднякова Л.В.</c:v>
                </c:pt>
                <c:pt idx="5">
                  <c:v>Сафиуллин К.Х.</c:v>
                </c:pt>
                <c:pt idx="6">
                  <c:v>Бережник Ю.Ю.</c:v>
                </c:pt>
                <c:pt idx="7">
                  <c:v>Игошкин А.И.</c:v>
                </c:pt>
                <c:pt idx="8">
                  <c:v>Жукова Е.Н.</c:v>
                </c:pt>
              </c:strCache>
            </c:strRef>
          </c:cat>
          <c:val>
            <c:numRef>
              <c:f>'каф. ФВС '!$C$176:$L$176</c:f>
              <c:numCache>
                <c:formatCode>General</c:formatCode>
                <c:ptCount val="9"/>
                <c:pt idx="0">
                  <c:v>140</c:v>
                </c:pt>
                <c:pt idx="1">
                  <c:v>128</c:v>
                </c:pt>
                <c:pt idx="2">
                  <c:v>145</c:v>
                </c:pt>
                <c:pt idx="3">
                  <c:v>145</c:v>
                </c:pt>
                <c:pt idx="4">
                  <c:v>139</c:v>
                </c:pt>
                <c:pt idx="5">
                  <c:v>137</c:v>
                </c:pt>
                <c:pt idx="6">
                  <c:v>140</c:v>
                </c:pt>
                <c:pt idx="7">
                  <c:v>160</c:v>
                </c:pt>
                <c:pt idx="8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3688672"/>
        <c:axId val="1123689216"/>
      </c:barChart>
      <c:catAx>
        <c:axId val="11236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689216"/>
        <c:crosses val="autoZero"/>
        <c:auto val="1"/>
        <c:lblAlgn val="ctr"/>
        <c:lblOffset val="100"/>
        <c:noMultiLvlLbl val="0"/>
      </c:catAx>
      <c:valAx>
        <c:axId val="112368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6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"Философия и история науки"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ФИН'!$C$5:$L$5</c:f>
              <c:strCache>
                <c:ptCount val="7"/>
                <c:pt idx="0">
                  <c:v>Овчинникова Л.П.</c:v>
                </c:pt>
                <c:pt idx="1">
                  <c:v>Асташкин Р.С.</c:v>
                </c:pt>
                <c:pt idx="2">
                  <c:v>Ляпина А.В.</c:v>
                </c:pt>
                <c:pt idx="3">
                  <c:v>Герасимов О.В.</c:v>
                </c:pt>
                <c:pt idx="4">
                  <c:v>Соловьева С.В.
(Шматов Е.Н. б/л)</c:v>
                </c:pt>
                <c:pt idx="5">
                  <c:v>Вострякова Ю.В.</c:v>
                </c:pt>
                <c:pt idx="6">
                  <c:v>Герасимов О.В.</c:v>
                </c:pt>
              </c:strCache>
            </c:strRef>
          </c:cat>
          <c:val>
            <c:numRef>
              <c:f>'каф. ФИН'!$C$176:$L$176</c:f>
              <c:numCache>
                <c:formatCode>General</c:formatCode>
                <c:ptCount val="7"/>
                <c:pt idx="0">
                  <c:v>184</c:v>
                </c:pt>
                <c:pt idx="1">
                  <c:v>243</c:v>
                </c:pt>
                <c:pt idx="2">
                  <c:v>173</c:v>
                </c:pt>
                <c:pt idx="3">
                  <c:v>220</c:v>
                </c:pt>
                <c:pt idx="4">
                  <c:v>181</c:v>
                </c:pt>
                <c:pt idx="5">
                  <c:v>139</c:v>
                </c:pt>
                <c:pt idx="6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3364768"/>
        <c:axId val="1123365856"/>
      </c:barChart>
      <c:catAx>
        <c:axId val="11233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365856"/>
        <c:crosses val="autoZero"/>
        <c:auto val="1"/>
        <c:lblAlgn val="ctr"/>
        <c:lblOffset val="100"/>
        <c:noMultiLvlLbl val="0"/>
      </c:catAx>
      <c:valAx>
        <c:axId val="112336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36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Кафедра "Технология грузовой и коммерческой работы, станции и узлы"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'каф. ТГКРСУ'!$C$5:$L$5</c:f>
              <c:strCache>
                <c:ptCount val="5"/>
                <c:pt idx="0">
                  <c:v>Кононов И.И.</c:v>
                </c:pt>
                <c:pt idx="1">
                  <c:v>Пацев Ю.П.</c:v>
                </c:pt>
                <c:pt idx="2">
                  <c:v>Варламова Н.Х.</c:v>
                </c:pt>
                <c:pt idx="3">
                  <c:v>Варламов А.В.</c:v>
                </c:pt>
                <c:pt idx="4">
                  <c:v>Фокеев А.Б.</c:v>
                </c:pt>
              </c:strCache>
            </c:strRef>
          </c:cat>
          <c:val>
            <c:numRef>
              <c:f>'каф. ТГКРСУ'!$C$176:$L$176</c:f>
              <c:numCache>
                <c:formatCode>General</c:formatCode>
                <c:ptCount val="5"/>
                <c:pt idx="0">
                  <c:v>109</c:v>
                </c:pt>
                <c:pt idx="1">
                  <c:v>118</c:v>
                </c:pt>
                <c:pt idx="2">
                  <c:v>161</c:v>
                </c:pt>
                <c:pt idx="3">
                  <c:v>196</c:v>
                </c:pt>
                <c:pt idx="4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3365312"/>
        <c:axId val="1210032656"/>
      </c:barChart>
      <c:catAx>
        <c:axId val="11233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0032656"/>
        <c:crosses val="autoZero"/>
        <c:auto val="1"/>
        <c:lblAlgn val="ctr"/>
        <c:lblOffset val="100"/>
        <c:noMultiLvlLbl val="0"/>
      </c:catAx>
      <c:valAx>
        <c:axId val="121003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336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'каф. УЭР'!$C$5:$L$5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'каф. УЭР'!$C$176:$L$176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0033744"/>
        <c:axId val="1210033200"/>
      </c:barChart>
      <c:catAx>
        <c:axId val="121003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0033200"/>
        <c:crosses val="autoZero"/>
        <c:auto val="1"/>
        <c:lblAlgn val="ctr"/>
        <c:lblOffset val="100"/>
        <c:noMultiLvlLbl val="0"/>
      </c:catAx>
      <c:valAx>
        <c:axId val="121003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003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161</xdr:row>
      <xdr:rowOff>408215</xdr:rowOff>
    </xdr:from>
    <xdr:to>
      <xdr:col>24</xdr:col>
      <xdr:colOff>108857</xdr:colOff>
      <xdr:row>180</xdr:row>
      <xdr:rowOff>289829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54429</xdr:colOff>
      <xdr:row>163</xdr:row>
      <xdr:rowOff>136070</xdr:rowOff>
    </xdr:from>
    <xdr:to>
      <xdr:col>20</xdr:col>
      <xdr:colOff>149678</xdr:colOff>
      <xdr:row>182</xdr:row>
      <xdr:rowOff>27213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81642</xdr:colOff>
      <xdr:row>162</xdr:row>
      <xdr:rowOff>108858</xdr:rowOff>
    </xdr:from>
    <xdr:to>
      <xdr:col>21</xdr:col>
      <xdr:colOff>231322</xdr:colOff>
      <xdr:row>182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27214</xdr:colOff>
      <xdr:row>70</xdr:row>
      <xdr:rowOff>145595</xdr:rowOff>
    </xdr:from>
    <xdr:to>
      <xdr:col>21</xdr:col>
      <xdr:colOff>27214</xdr:colOff>
      <xdr:row>182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149680</xdr:colOff>
      <xdr:row>70</xdr:row>
      <xdr:rowOff>530679</xdr:rowOff>
    </xdr:from>
    <xdr:to>
      <xdr:col>21</xdr:col>
      <xdr:colOff>27215</xdr:colOff>
      <xdr:row>181</xdr:row>
      <xdr:rowOff>312964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1211035</xdr:colOff>
      <xdr:row>163</xdr:row>
      <xdr:rowOff>204107</xdr:rowOff>
    </xdr:from>
    <xdr:to>
      <xdr:col>22</xdr:col>
      <xdr:colOff>217714</xdr:colOff>
      <xdr:row>182</xdr:row>
      <xdr:rowOff>44904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149678</xdr:colOff>
      <xdr:row>70</xdr:row>
      <xdr:rowOff>530679</xdr:rowOff>
    </xdr:from>
    <xdr:to>
      <xdr:col>19</xdr:col>
      <xdr:colOff>585106</xdr:colOff>
      <xdr:row>182</xdr:row>
      <xdr:rowOff>13607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149679</xdr:colOff>
      <xdr:row>70</xdr:row>
      <xdr:rowOff>517072</xdr:rowOff>
    </xdr:from>
    <xdr:to>
      <xdr:col>18</xdr:col>
      <xdr:colOff>394607</xdr:colOff>
      <xdr:row>181</xdr:row>
      <xdr:rowOff>244929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149678</xdr:colOff>
      <xdr:row>163</xdr:row>
      <xdr:rowOff>68036</xdr:rowOff>
    </xdr:from>
    <xdr:to>
      <xdr:col>20</xdr:col>
      <xdr:colOff>231322</xdr:colOff>
      <xdr:row>182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149679</xdr:colOff>
      <xdr:row>162</xdr:row>
      <xdr:rowOff>176892</xdr:rowOff>
    </xdr:from>
    <xdr:to>
      <xdr:col>19</xdr:col>
      <xdr:colOff>544286</xdr:colOff>
      <xdr:row>182</xdr:row>
      <xdr:rowOff>13608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149678</xdr:colOff>
      <xdr:row>162</xdr:row>
      <xdr:rowOff>176892</xdr:rowOff>
    </xdr:from>
    <xdr:to>
      <xdr:col>22</xdr:col>
      <xdr:colOff>149679</xdr:colOff>
      <xdr:row>179</xdr:row>
      <xdr:rowOff>312964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40821</xdr:colOff>
      <xdr:row>162</xdr:row>
      <xdr:rowOff>200024</xdr:rowOff>
    </xdr:from>
    <xdr:to>
      <xdr:col>21</xdr:col>
      <xdr:colOff>54429</xdr:colOff>
      <xdr:row>181</xdr:row>
      <xdr:rowOff>326572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552450</xdr:colOff>
      <xdr:row>9</xdr:row>
      <xdr:rowOff>71438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76200</xdr:rowOff>
    </xdr:from>
    <xdr:to>
      <xdr:col>8</xdr:col>
      <xdr:colOff>552450</xdr:colOff>
      <xdr:row>17</xdr:row>
      <xdr:rowOff>133350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142874</xdr:rowOff>
    </xdr:from>
    <xdr:to>
      <xdr:col>8</xdr:col>
      <xdr:colOff>561976</xdr:colOff>
      <xdr:row>26</xdr:row>
      <xdr:rowOff>95249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26</xdr:row>
      <xdr:rowOff>95250</xdr:rowOff>
    </xdr:from>
    <xdr:to>
      <xdr:col>8</xdr:col>
      <xdr:colOff>571499</xdr:colOff>
      <xdr:row>36</xdr:row>
      <xdr:rowOff>23813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</xdr:row>
      <xdr:rowOff>95250</xdr:rowOff>
    </xdr:from>
    <xdr:to>
      <xdr:col>15</xdr:col>
      <xdr:colOff>428625</xdr:colOff>
      <xdr:row>19</xdr:row>
      <xdr:rowOff>123825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333375</xdr:colOff>
      <xdr:row>0</xdr:row>
      <xdr:rowOff>180976</xdr:rowOff>
    </xdr:from>
    <xdr:to>
      <xdr:col>27</xdr:col>
      <xdr:colOff>335492</xdr:colOff>
      <xdr:row>22</xdr:row>
      <xdr:rowOff>9526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600075</xdr:colOff>
      <xdr:row>0</xdr:row>
      <xdr:rowOff>190499</xdr:rowOff>
    </xdr:from>
    <xdr:to>
      <xdr:col>16</xdr:col>
      <xdr:colOff>9525</xdr:colOff>
      <xdr:row>21</xdr:row>
      <xdr:rowOff>180974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328084</xdr:colOff>
      <xdr:row>1</xdr:row>
      <xdr:rowOff>148167</xdr:rowOff>
    </xdr:from>
    <xdr:to>
      <xdr:col>20</xdr:col>
      <xdr:colOff>264584</xdr:colOff>
      <xdr:row>39</xdr:row>
      <xdr:rowOff>349251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25</xdr:row>
      <xdr:rowOff>90487</xdr:rowOff>
    </xdr:from>
    <xdr:to>
      <xdr:col>11</xdr:col>
      <xdr:colOff>600075</xdr:colOff>
      <xdr:row>34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16</xdr:row>
      <xdr:rowOff>152399</xdr:rowOff>
    </xdr:from>
    <xdr:to>
      <xdr:col>11</xdr:col>
      <xdr:colOff>600076</xdr:colOff>
      <xdr:row>25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8</xdr:row>
      <xdr:rowOff>57149</xdr:rowOff>
    </xdr:from>
    <xdr:to>
      <xdr:col>11</xdr:col>
      <xdr:colOff>600075</xdr:colOff>
      <xdr:row>16</xdr:row>
      <xdr:rowOff>114300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342899</xdr:colOff>
      <xdr:row>1</xdr:row>
      <xdr:rowOff>33336</xdr:rowOff>
    </xdr:from>
    <xdr:to>
      <xdr:col>20</xdr:col>
      <xdr:colOff>295275</xdr:colOff>
      <xdr:row>21</xdr:row>
      <xdr:rowOff>95249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47625</xdr:colOff>
      <xdr:row>0</xdr:row>
      <xdr:rowOff>61912</xdr:rowOff>
    </xdr:from>
    <xdr:to>
      <xdr:col>11</xdr:col>
      <xdr:colOff>600075</xdr:colOff>
      <xdr:row>8</xdr:row>
      <xdr:rowOff>57150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333375</xdr:colOff>
      <xdr:row>1</xdr:row>
      <xdr:rowOff>4762</xdr:rowOff>
    </xdr:from>
    <xdr:to>
      <xdr:col>20</xdr:col>
      <xdr:colOff>352425</xdr:colOff>
      <xdr:row>21</xdr:row>
      <xdr:rowOff>95250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149679</xdr:colOff>
      <xdr:row>168</xdr:row>
      <xdr:rowOff>50346</xdr:rowOff>
    </xdr:from>
    <xdr:to>
      <xdr:col>18</xdr:col>
      <xdr:colOff>13607</xdr:colOff>
      <xdr:row>177</xdr:row>
      <xdr:rowOff>17689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149678</xdr:colOff>
      <xdr:row>162</xdr:row>
      <xdr:rowOff>131988</xdr:rowOff>
    </xdr:from>
    <xdr:to>
      <xdr:col>19</xdr:col>
      <xdr:colOff>204106</xdr:colOff>
      <xdr:row>181</xdr:row>
      <xdr:rowOff>326571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162</xdr:row>
      <xdr:rowOff>159202</xdr:rowOff>
    </xdr:from>
    <xdr:to>
      <xdr:col>20</xdr:col>
      <xdr:colOff>503465</xdr:colOff>
      <xdr:row>182</xdr:row>
      <xdr:rowOff>136072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162</xdr:row>
      <xdr:rowOff>217713</xdr:rowOff>
    </xdr:from>
    <xdr:to>
      <xdr:col>20</xdr:col>
      <xdr:colOff>557893</xdr:colOff>
      <xdr:row>181</xdr:row>
      <xdr:rowOff>258536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1170214</xdr:colOff>
      <xdr:row>162</xdr:row>
      <xdr:rowOff>217715</xdr:rowOff>
    </xdr:from>
    <xdr:to>
      <xdr:col>20</xdr:col>
      <xdr:colOff>326571</xdr:colOff>
      <xdr:row>181</xdr:row>
      <xdr:rowOff>312965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162</xdr:row>
      <xdr:rowOff>163286</xdr:rowOff>
    </xdr:from>
    <xdr:to>
      <xdr:col>19</xdr:col>
      <xdr:colOff>503464</xdr:colOff>
      <xdr:row>182</xdr:row>
      <xdr:rowOff>81643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217715</xdr:colOff>
      <xdr:row>163</xdr:row>
      <xdr:rowOff>81644</xdr:rowOff>
    </xdr:from>
    <xdr:to>
      <xdr:col>21</xdr:col>
      <xdr:colOff>190500</xdr:colOff>
      <xdr:row>181</xdr:row>
      <xdr:rowOff>317046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149679</xdr:colOff>
      <xdr:row>168</xdr:row>
      <xdr:rowOff>50346</xdr:rowOff>
    </xdr:from>
    <xdr:to>
      <xdr:col>18</xdr:col>
      <xdr:colOff>13607</xdr:colOff>
      <xdr:row>177</xdr:row>
      <xdr:rowOff>17689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2970" topLeftCell="A162" activePane="bottomLeft"/>
      <selection activeCell="A4" sqref="A1:XFD1048576"/>
      <selection pane="bottomLeft" activeCell="AA165" sqref="AA165"/>
    </sheetView>
  </sheetViews>
  <sheetFormatPr defaultRowHeight="18.75" x14ac:dyDescent="0.25"/>
  <cols>
    <col min="1" max="1" width="9.140625" style="20"/>
    <col min="2" max="2" width="66.42578125" style="20" customWidth="1"/>
    <col min="3" max="9" width="17.7109375" style="1" customWidth="1"/>
    <col min="10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311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300</v>
      </c>
      <c r="D5" s="2" t="s">
        <v>301</v>
      </c>
      <c r="E5" s="2" t="s">
        <v>302</v>
      </c>
      <c r="F5" s="2" t="s">
        <v>303</v>
      </c>
      <c r="G5" s="2" t="s">
        <v>300</v>
      </c>
      <c r="H5" s="2" t="s">
        <v>331</v>
      </c>
      <c r="I5" s="2" t="s">
        <v>302</v>
      </c>
      <c r="J5" s="2"/>
      <c r="K5" s="2"/>
      <c r="L5" s="12"/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314</v>
      </c>
      <c r="E7" s="110" t="s">
        <v>313</v>
      </c>
      <c r="F7" s="110" t="s">
        <v>315</v>
      </c>
      <c r="G7" s="110" t="s">
        <v>313</v>
      </c>
      <c r="H7" s="110" t="s">
        <v>333</v>
      </c>
      <c r="I7" s="110" t="s">
        <v>313</v>
      </c>
      <c r="J7" s="4"/>
      <c r="K7" s="4"/>
      <c r="L7" s="6"/>
    </row>
    <row r="8" spans="2:16" x14ac:dyDescent="0.25">
      <c r="B8" s="25" t="s">
        <v>104</v>
      </c>
      <c r="C8" s="13">
        <v>45246</v>
      </c>
      <c r="D8" s="13">
        <v>45259</v>
      </c>
      <c r="E8" s="13">
        <v>45272</v>
      </c>
      <c r="F8" s="13">
        <v>45247</v>
      </c>
      <c r="G8" s="13">
        <v>45317</v>
      </c>
      <c r="H8" s="13">
        <v>45310</v>
      </c>
      <c r="I8" s="13">
        <v>45310</v>
      </c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305</v>
      </c>
      <c r="E9" s="13" t="s">
        <v>304</v>
      </c>
      <c r="F9" s="13" t="s">
        <v>304</v>
      </c>
      <c r="G9" s="4" t="s">
        <v>332</v>
      </c>
      <c r="H9" s="4" t="s">
        <v>332</v>
      </c>
      <c r="I9" s="4" t="s">
        <v>332</v>
      </c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/>
      <c r="D11" s="4" t="s">
        <v>9</v>
      </c>
      <c r="E11" s="4" t="s">
        <v>9</v>
      </c>
      <c r="F11" s="4" t="s">
        <v>9</v>
      </c>
      <c r="G11" s="4"/>
      <c r="H11" s="4"/>
      <c r="I11" s="4"/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/>
      <c r="D12" s="8" t="s">
        <v>9</v>
      </c>
      <c r="E12" s="8" t="s">
        <v>9</v>
      </c>
      <c r="F12" s="8" t="s">
        <v>9</v>
      </c>
      <c r="G12" s="8"/>
      <c r="H12" s="8"/>
      <c r="I12" s="8"/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/>
      <c r="E15" s="4">
        <v>10</v>
      </c>
      <c r="F15" s="4">
        <v>7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/>
      <c r="E16" s="4">
        <v>10</v>
      </c>
      <c r="F16" s="4">
        <v>10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/>
      <c r="E17" s="4">
        <v>10</v>
      </c>
      <c r="F17" s="4">
        <v>10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/>
      <c r="E19" s="4">
        <v>10</v>
      </c>
      <c r="F19" s="4">
        <v>10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/>
      <c r="E20" s="4">
        <v>10</v>
      </c>
      <c r="F20" s="4">
        <v>10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/>
      <c r="E21" s="4">
        <v>10</v>
      </c>
      <c r="F21" s="4">
        <v>10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/>
      <c r="E23" s="4">
        <v>10</v>
      </c>
      <c r="F23" s="4">
        <v>10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/>
      <c r="E24" s="4">
        <v>9</v>
      </c>
      <c r="F24" s="4">
        <v>7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/>
      <c r="E25" s="4">
        <v>10</v>
      </c>
      <c r="F25" s="4">
        <v>10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/>
      <c r="E26" s="4">
        <v>7</v>
      </c>
      <c r="F26" s="4">
        <v>10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/>
      <c r="E27" s="4">
        <v>7</v>
      </c>
      <c r="F27" s="4">
        <v>10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/>
      <c r="E28" s="4">
        <v>10</v>
      </c>
      <c r="F28" s="4">
        <v>10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/>
      <c r="E29" s="4">
        <v>10</v>
      </c>
      <c r="F29" s="4">
        <v>10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/>
      <c r="E30" s="4">
        <v>10</v>
      </c>
      <c r="F30" s="4">
        <v>10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/>
      <c r="E32" s="4">
        <v>10</v>
      </c>
      <c r="F32" s="4">
        <v>10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/>
      <c r="E33" s="4">
        <v>10</v>
      </c>
      <c r="F33" s="4">
        <v>10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/>
      <c r="E34" s="4">
        <v>10</v>
      </c>
      <c r="F34" s="4">
        <v>10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/>
      <c r="E35" s="4">
        <v>10</v>
      </c>
      <c r="F35" s="4">
        <v>10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/>
      <c r="E36" s="4">
        <v>10</v>
      </c>
      <c r="F36" s="4">
        <v>10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/>
      <c r="E37" s="4">
        <v>10</v>
      </c>
      <c r="F37" s="4">
        <v>10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/>
      <c r="E39" s="4">
        <v>10</v>
      </c>
      <c r="F39" s="4">
        <v>10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/>
      <c r="E40" s="4">
        <v>10</v>
      </c>
      <c r="F40" s="4">
        <v>10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/>
      <c r="E41" s="4">
        <v>10</v>
      </c>
      <c r="F41" s="4">
        <v>10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/>
      <c r="E42" s="8">
        <v>10</v>
      </c>
      <c r="F42" s="8">
        <v>10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>
        <v>10</v>
      </c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>
        <v>7</v>
      </c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>
        <v>10</v>
      </c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>
        <v>10</v>
      </c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>
        <v>10</v>
      </c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>
        <v>10</v>
      </c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>
        <v>10</v>
      </c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>
        <v>10</v>
      </c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>
        <v>10</v>
      </c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>
        <v>10</v>
      </c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>
        <v>7</v>
      </c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>
        <v>10</v>
      </c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>
        <v>10</v>
      </c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19" t="s">
        <v>12</v>
      </c>
      <c r="C99" s="14"/>
      <c r="D99" s="14"/>
      <c r="E99" s="14"/>
      <c r="F99" s="14"/>
      <c r="G99" s="14"/>
      <c r="H99" s="14"/>
      <c r="I99" s="14"/>
      <c r="J99" s="14"/>
      <c r="K99" s="14"/>
      <c r="L99" s="15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120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332</v>
      </c>
      <c r="H140" s="31" t="s">
        <v>332</v>
      </c>
      <c r="I140" s="31" t="s">
        <v>332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120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334</v>
      </c>
      <c r="H141" s="31" t="s">
        <v>334</v>
      </c>
      <c r="I141" s="31" t="s">
        <v>334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 t="s">
        <v>97</v>
      </c>
      <c r="H142" s="14" t="s">
        <v>97</v>
      </c>
      <c r="I142" s="14" t="s">
        <v>97</v>
      </c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7</v>
      </c>
      <c r="H144" s="4">
        <v>6</v>
      </c>
      <c r="I144" s="4">
        <v>8</v>
      </c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7</v>
      </c>
      <c r="H145" s="4">
        <v>6</v>
      </c>
      <c r="I145" s="4">
        <v>10</v>
      </c>
      <c r="J145" s="4"/>
      <c r="K145" s="4"/>
      <c r="L145" s="6"/>
    </row>
    <row r="146" spans="2:12" ht="56.25" x14ac:dyDescent="0.25">
      <c r="B146" s="38" t="s">
        <v>149</v>
      </c>
      <c r="C146" s="112"/>
      <c r="D146" s="121"/>
      <c r="E146" s="4"/>
      <c r="F146" s="4"/>
      <c r="G146" s="4">
        <v>7</v>
      </c>
      <c r="H146" s="4">
        <v>6</v>
      </c>
      <c r="I146" s="4">
        <v>10</v>
      </c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0</v>
      </c>
      <c r="H148" s="4">
        <v>0</v>
      </c>
      <c r="I148" s="4">
        <v>0</v>
      </c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10</v>
      </c>
      <c r="H149" s="4">
        <v>7</v>
      </c>
      <c r="I149" s="4">
        <v>8</v>
      </c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5</v>
      </c>
      <c r="H150" s="4">
        <v>8</v>
      </c>
      <c r="I150" s="4">
        <v>8</v>
      </c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6</v>
      </c>
      <c r="I151" s="4">
        <v>10</v>
      </c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7</v>
      </c>
      <c r="H152" s="4">
        <v>7</v>
      </c>
      <c r="I152" s="4">
        <v>10</v>
      </c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10</v>
      </c>
      <c r="H153" s="4">
        <v>4</v>
      </c>
      <c r="I153" s="4">
        <v>7</v>
      </c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10</v>
      </c>
      <c r="H154" s="4">
        <v>8</v>
      </c>
      <c r="I154" s="4">
        <v>10</v>
      </c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10</v>
      </c>
      <c r="H155" s="4">
        <v>5</v>
      </c>
      <c r="I155" s="4">
        <v>7</v>
      </c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7</v>
      </c>
      <c r="H157" s="4">
        <v>7</v>
      </c>
      <c r="I157" s="4">
        <v>10</v>
      </c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10</v>
      </c>
      <c r="H158" s="4">
        <v>8</v>
      </c>
      <c r="I158" s="4">
        <v>10</v>
      </c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10</v>
      </c>
      <c r="H159" s="4">
        <v>8</v>
      </c>
      <c r="I159" s="4">
        <v>10</v>
      </c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7</v>
      </c>
      <c r="H160" s="4">
        <v>8</v>
      </c>
      <c r="I160" s="4">
        <v>10</v>
      </c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10</v>
      </c>
      <c r="H162" s="4">
        <v>8</v>
      </c>
      <c r="I162" s="4">
        <v>10</v>
      </c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10</v>
      </c>
      <c r="H163" s="4">
        <v>8</v>
      </c>
      <c r="I163" s="4">
        <v>10</v>
      </c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7</v>
      </c>
      <c r="H164" s="4">
        <v>8</v>
      </c>
      <c r="I164" s="4">
        <v>9</v>
      </c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>
        <v>0</v>
      </c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>
        <v>3</v>
      </c>
      <c r="H167" s="4"/>
      <c r="I167" s="4">
        <v>3</v>
      </c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/>
      <c r="D171" s="4">
        <v>5</v>
      </c>
      <c r="E171" s="4">
        <v>0</v>
      </c>
      <c r="F171" s="4">
        <v>5</v>
      </c>
      <c r="G171" s="4">
        <v>5</v>
      </c>
      <c r="H171" s="4">
        <v>3</v>
      </c>
      <c r="I171" s="4">
        <v>5</v>
      </c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/>
      <c r="D172" s="4">
        <v>5</v>
      </c>
      <c r="E172" s="4">
        <v>5</v>
      </c>
      <c r="F172" s="4">
        <v>5</v>
      </c>
      <c r="G172" s="4">
        <v>5</v>
      </c>
      <c r="H172" s="4">
        <v>3</v>
      </c>
      <c r="I172" s="4">
        <v>0</v>
      </c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/>
      <c r="D173" s="4">
        <v>3</v>
      </c>
      <c r="E173" s="4">
        <v>5</v>
      </c>
      <c r="F173" s="4">
        <v>3</v>
      </c>
      <c r="G173" s="4">
        <v>3</v>
      </c>
      <c r="H173" s="4">
        <v>3</v>
      </c>
      <c r="I173" s="4">
        <v>3</v>
      </c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/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/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0</v>
      </c>
      <c r="D176" s="8">
        <f t="shared" ref="D176:L176" si="0"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142</v>
      </c>
      <c r="E176" s="8">
        <f t="shared" si="0"/>
        <v>248</v>
      </c>
      <c r="F176" s="8">
        <f t="shared" si="0"/>
        <v>252</v>
      </c>
      <c r="G176" s="8">
        <f t="shared" si="0"/>
        <v>165</v>
      </c>
      <c r="H176" s="8">
        <f t="shared" si="0"/>
        <v>132</v>
      </c>
      <c r="I176" s="8">
        <f t="shared" si="0"/>
        <v>173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107">
        <f>AVERAGE(C176:I176)</f>
        <v>158.85714285714286</v>
      </c>
    </row>
    <row r="177" spans="2:12" ht="19.5" thickBot="1" x14ac:dyDescent="0.3"/>
    <row r="178" spans="2:12" ht="27" customHeight="1" x14ac:dyDescent="0.25">
      <c r="B178" s="118" t="s">
        <v>96</v>
      </c>
      <c r="C178" s="100"/>
      <c r="D178" s="100" t="s">
        <v>306</v>
      </c>
      <c r="E178" s="100" t="s">
        <v>306</v>
      </c>
      <c r="F178" s="100" t="s">
        <v>306</v>
      </c>
      <c r="G178" s="100" t="s">
        <v>306</v>
      </c>
      <c r="H178" s="100" t="s">
        <v>306</v>
      </c>
      <c r="I178" s="100" t="s">
        <v>306</v>
      </c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/>
      <c r="D180" s="4" t="s">
        <v>306</v>
      </c>
      <c r="E180" s="4" t="s">
        <v>306</v>
      </c>
      <c r="F180" s="4" t="s">
        <v>306</v>
      </c>
      <c r="G180" s="4" t="s">
        <v>306</v>
      </c>
      <c r="H180" s="4" t="s">
        <v>306</v>
      </c>
      <c r="I180" s="4" t="s">
        <v>306</v>
      </c>
      <c r="J180" s="4"/>
      <c r="K180" s="4"/>
      <c r="L180" s="6"/>
    </row>
    <row r="181" spans="2:12" ht="27" customHeight="1" x14ac:dyDescent="0.25">
      <c r="B181" s="25" t="s">
        <v>100</v>
      </c>
      <c r="C181" s="4"/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/>
      <c r="K181" s="4"/>
      <c r="L181" s="6"/>
    </row>
    <row r="182" spans="2:12" ht="27" customHeight="1" thickBot="1" x14ac:dyDescent="0.3">
      <c r="B182" s="26" t="s">
        <v>101</v>
      </c>
      <c r="C182" s="8"/>
      <c r="D182" s="8" t="s">
        <v>97</v>
      </c>
      <c r="E182" s="8" t="s">
        <v>97</v>
      </c>
      <c r="F182" s="8" t="s">
        <v>97</v>
      </c>
      <c r="G182" s="8" t="s">
        <v>97</v>
      </c>
      <c r="H182" s="8" t="s">
        <v>97</v>
      </c>
      <c r="I182" s="8" t="s">
        <v>97</v>
      </c>
      <c r="J182" s="8"/>
      <c r="K182" s="8"/>
      <c r="L182" s="9"/>
    </row>
  </sheetData>
  <sheetProtection algorithmName="SHA-512" hashValue="lrI3bJ60oMOjXlAv3JRgyIb3JwVa1nXqIj39sxBugDhKrWtgOPD6G8uKQM2IaxY/EJ6+ObJOk9/TslyAgzeG4Q==" saltValue="DUNj9cjUooa4yWxOk/SLlg==" spinCount="100000" sheet="1" objects="1" scenarios="1"/>
  <mergeCells count="33">
    <mergeCell ref="B165:L165"/>
    <mergeCell ref="B170:L170"/>
    <mergeCell ref="B179:L179"/>
    <mergeCell ref="B127:L127"/>
    <mergeCell ref="B139:L139"/>
    <mergeCell ref="B143:L143"/>
    <mergeCell ref="B147:L147"/>
    <mergeCell ref="B156:L156"/>
    <mergeCell ref="B161:L161"/>
    <mergeCell ref="B124:L124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104:L104"/>
    <mergeCell ref="B123:L123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P182"/>
  <sheetViews>
    <sheetView view="pageBreakPreview" zoomScale="70" zoomScaleNormal="100" zoomScaleSheetLayoutView="70" workbookViewId="0">
      <pane ySplit="3015" topLeftCell="A163"/>
      <selection activeCell="E7" sqref="E7:F7"/>
      <selection pane="bottomLeft" activeCell="Z172" sqref="Z172"/>
    </sheetView>
  </sheetViews>
  <sheetFormatPr defaultRowHeight="18.75" x14ac:dyDescent="0.25"/>
  <cols>
    <col min="1" max="1" width="9.140625" style="20"/>
    <col min="2" max="2" width="66.42578125" style="20" customWidth="1"/>
    <col min="3" max="8" width="17.7109375" style="1" customWidth="1"/>
    <col min="9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367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368</v>
      </c>
      <c r="D5" s="2" t="s">
        <v>369</v>
      </c>
      <c r="E5" s="2" t="s">
        <v>370</v>
      </c>
      <c r="F5" s="2" t="s">
        <v>371</v>
      </c>
      <c r="G5" s="2" t="s">
        <v>386</v>
      </c>
      <c r="H5" s="2" t="s">
        <v>387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314</v>
      </c>
      <c r="E7" s="110" t="s">
        <v>317</v>
      </c>
      <c r="F7" s="110" t="s">
        <v>317</v>
      </c>
      <c r="G7" s="110" t="s">
        <v>314</v>
      </c>
      <c r="H7" s="110" t="s">
        <v>314</v>
      </c>
      <c r="I7" s="4"/>
      <c r="J7" s="4"/>
      <c r="K7" s="4"/>
      <c r="L7" s="6"/>
    </row>
    <row r="8" spans="2:16" x14ac:dyDescent="0.25">
      <c r="B8" s="25" t="s">
        <v>104</v>
      </c>
      <c r="C8" s="13">
        <v>45225</v>
      </c>
      <c r="D8" s="13">
        <v>45237</v>
      </c>
      <c r="E8" s="13">
        <v>45238</v>
      </c>
      <c r="F8" s="13">
        <v>45267</v>
      </c>
      <c r="G8" s="13">
        <v>45306</v>
      </c>
      <c r="H8" s="13">
        <v>45308</v>
      </c>
      <c r="I8" s="4"/>
      <c r="J8" s="4"/>
      <c r="K8" s="4"/>
      <c r="L8" s="6"/>
    </row>
    <row r="9" spans="2:16" x14ac:dyDescent="0.25">
      <c r="B9" s="25" t="s">
        <v>105</v>
      </c>
      <c r="C9" s="13" t="s">
        <v>305</v>
      </c>
      <c r="D9" s="13" t="s">
        <v>304</v>
      </c>
      <c r="E9" s="13" t="s">
        <v>304</v>
      </c>
      <c r="F9" s="13" t="s">
        <v>304</v>
      </c>
      <c r="G9" s="4" t="s">
        <v>332</v>
      </c>
      <c r="H9" s="4" t="s">
        <v>337</v>
      </c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306</v>
      </c>
      <c r="D12" s="8" t="s">
        <v>9</v>
      </c>
      <c r="E12" s="8" t="s">
        <v>9</v>
      </c>
      <c r="F12" s="8" t="s">
        <v>9</v>
      </c>
      <c r="G12" s="8"/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>
        <v>10</v>
      </c>
      <c r="E15" s="4">
        <v>9</v>
      </c>
      <c r="F15" s="4">
        <v>10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>
        <v>10</v>
      </c>
      <c r="E16" s="4">
        <v>9</v>
      </c>
      <c r="F16" s="4">
        <v>9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>
        <v>10</v>
      </c>
      <c r="E17" s="4">
        <v>8</v>
      </c>
      <c r="F17" s="4">
        <v>10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>
        <v>10</v>
      </c>
      <c r="E19" s="4">
        <v>10</v>
      </c>
      <c r="F19" s="4">
        <v>10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>
        <v>10</v>
      </c>
      <c r="E20" s="4">
        <v>10</v>
      </c>
      <c r="F20" s="4">
        <v>0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>
        <v>10</v>
      </c>
      <c r="E21" s="4">
        <v>10</v>
      </c>
      <c r="F21" s="4">
        <v>10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>
        <v>10</v>
      </c>
      <c r="E23" s="4">
        <v>10</v>
      </c>
      <c r="F23" s="4">
        <v>10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>
        <v>10</v>
      </c>
      <c r="E24" s="4">
        <v>9</v>
      </c>
      <c r="F24" s="4">
        <v>10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>
        <v>10</v>
      </c>
      <c r="E25" s="4">
        <v>10</v>
      </c>
      <c r="F25" s="4">
        <v>10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>
        <v>10</v>
      </c>
      <c r="E26" s="4">
        <v>7</v>
      </c>
      <c r="F26" s="4">
        <v>0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>
        <v>10</v>
      </c>
      <c r="E27" s="4">
        <v>9</v>
      </c>
      <c r="F27" s="4">
        <v>10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>
        <v>6</v>
      </c>
      <c r="E28" s="4">
        <v>7</v>
      </c>
      <c r="F28" s="4">
        <v>10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>
        <v>10</v>
      </c>
      <c r="E29" s="4">
        <v>8</v>
      </c>
      <c r="F29" s="4">
        <v>10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>
        <v>10</v>
      </c>
      <c r="E30" s="4">
        <v>8</v>
      </c>
      <c r="F30" s="4">
        <v>10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>
        <v>10</v>
      </c>
      <c r="E32" s="4">
        <v>10</v>
      </c>
      <c r="F32" s="4">
        <v>10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>
        <v>10</v>
      </c>
      <c r="E33" s="4">
        <v>9</v>
      </c>
      <c r="F33" s="4">
        <v>10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>
        <v>10</v>
      </c>
      <c r="E34" s="4">
        <v>8</v>
      </c>
      <c r="F34" s="4">
        <v>10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>
        <v>10</v>
      </c>
      <c r="E35" s="4">
        <v>9</v>
      </c>
      <c r="F35" s="4">
        <v>10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>
        <v>10</v>
      </c>
      <c r="E36" s="4">
        <v>10</v>
      </c>
      <c r="F36" s="4">
        <v>0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>
        <v>10</v>
      </c>
      <c r="E37" s="4">
        <v>9</v>
      </c>
      <c r="F37" s="4">
        <v>10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>
        <v>10</v>
      </c>
      <c r="E39" s="4">
        <v>10</v>
      </c>
      <c r="F39" s="4">
        <v>10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>
        <v>10</v>
      </c>
      <c r="E40" s="4">
        <v>10</v>
      </c>
      <c r="F40" s="4">
        <v>10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>
        <v>10</v>
      </c>
      <c r="E41" s="4">
        <v>10</v>
      </c>
      <c r="F41" s="4">
        <v>10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>
        <v>10</v>
      </c>
      <c r="E42" s="8">
        <v>10</v>
      </c>
      <c r="F42" s="8">
        <v>10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x14ac:dyDescent="0.25">
      <c r="B77" s="25" t="s">
        <v>108</v>
      </c>
      <c r="C77" s="4">
        <v>0</v>
      </c>
      <c r="D77" s="4"/>
      <c r="E77" s="4"/>
      <c r="F77" s="4"/>
      <c r="G77" s="4"/>
      <c r="H77" s="4"/>
      <c r="I77" s="4"/>
      <c r="J77" s="4"/>
      <c r="K77" s="4"/>
      <c r="L77" s="6"/>
    </row>
    <row r="78" spans="2:16" ht="37.5" x14ac:dyDescent="0.25">
      <c r="B78" s="25" t="s">
        <v>109</v>
      </c>
      <c r="C78" s="4">
        <v>0</v>
      </c>
      <c r="D78" s="4"/>
      <c r="E78" s="4"/>
      <c r="F78" s="4"/>
      <c r="G78" s="4"/>
      <c r="H78" s="4"/>
      <c r="I78" s="4"/>
      <c r="J78" s="4"/>
      <c r="K78" s="4"/>
      <c r="L78" s="6"/>
    </row>
    <row r="79" spans="2:16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x14ac:dyDescent="0.25">
      <c r="B80" s="25" t="s">
        <v>68</v>
      </c>
      <c r="C80" s="4">
        <v>0</v>
      </c>
      <c r="D80" s="4"/>
      <c r="E80" s="4"/>
      <c r="F80" s="4"/>
      <c r="G80" s="4"/>
      <c r="H80" s="4"/>
      <c r="I80" s="4"/>
      <c r="J80" s="4"/>
      <c r="K80" s="4"/>
      <c r="L80" s="6"/>
    </row>
    <row r="81" spans="2:13" ht="56.25" x14ac:dyDescent="0.25">
      <c r="B81" s="25" t="s">
        <v>69</v>
      </c>
      <c r="C81" s="4">
        <v>0</v>
      </c>
      <c r="D81" s="4"/>
      <c r="E81" s="4"/>
      <c r="F81" s="4"/>
      <c r="G81" s="4"/>
      <c r="H81" s="4"/>
      <c r="I81" s="4"/>
      <c r="J81" s="4"/>
      <c r="K81" s="4"/>
      <c r="L81" s="6"/>
    </row>
    <row r="82" spans="2:13" ht="56.25" x14ac:dyDescent="0.25">
      <c r="B82" s="25" t="s">
        <v>70</v>
      </c>
      <c r="C82" s="4">
        <v>0</v>
      </c>
      <c r="D82" s="4"/>
      <c r="E82" s="4"/>
      <c r="F82" s="4"/>
      <c r="G82" s="4"/>
      <c r="H82" s="4"/>
      <c r="I82" s="4"/>
      <c r="J82" s="4"/>
      <c r="K82" s="4"/>
      <c r="L82" s="6"/>
    </row>
    <row r="83" spans="2:13" ht="56.25" x14ac:dyDescent="0.25">
      <c r="B83" s="25" t="s">
        <v>71</v>
      </c>
      <c r="C83" s="4">
        <v>0</v>
      </c>
      <c r="D83" s="4"/>
      <c r="E83" s="4"/>
      <c r="F83" s="4"/>
      <c r="G83" s="4"/>
      <c r="H83" s="4"/>
      <c r="I83" s="4"/>
      <c r="J83" s="4"/>
      <c r="K83" s="4"/>
      <c r="L83" s="6"/>
    </row>
    <row r="84" spans="2:13" ht="37.5" x14ac:dyDescent="0.25">
      <c r="B84" s="25" t="s">
        <v>72</v>
      </c>
      <c r="C84" s="4">
        <v>0</v>
      </c>
      <c r="D84" s="4"/>
      <c r="E84" s="4"/>
      <c r="F84" s="4"/>
      <c r="G84" s="4"/>
      <c r="H84" s="4"/>
      <c r="I84" s="4"/>
      <c r="J84" s="4"/>
      <c r="K84" s="4"/>
      <c r="L84" s="6"/>
    </row>
    <row r="85" spans="2:13" ht="18.75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x14ac:dyDescent="0.25">
      <c r="B86" s="25" t="s">
        <v>110</v>
      </c>
      <c r="C86" s="4">
        <v>0</v>
      </c>
      <c r="D86" s="4"/>
      <c r="E86" s="4"/>
      <c r="F86" s="4"/>
      <c r="G86" s="4"/>
      <c r="H86" s="4"/>
      <c r="I86" s="4"/>
      <c r="J86" s="4"/>
      <c r="K86" s="4"/>
      <c r="L86" s="6"/>
    </row>
    <row r="87" spans="2:13" ht="56.25" x14ac:dyDescent="0.25">
      <c r="B87" s="25" t="s">
        <v>74</v>
      </c>
      <c r="C87" s="4">
        <v>0</v>
      </c>
      <c r="D87" s="4"/>
      <c r="E87" s="4"/>
      <c r="F87" s="4"/>
      <c r="G87" s="4"/>
      <c r="H87" s="4"/>
      <c r="I87" s="4"/>
      <c r="J87" s="4"/>
      <c r="K87" s="4"/>
      <c r="L87" s="6"/>
    </row>
    <row r="88" spans="2:13" x14ac:dyDescent="0.25">
      <c r="B88" s="25" t="s">
        <v>75</v>
      </c>
      <c r="C88" s="4">
        <v>0</v>
      </c>
      <c r="D88" s="4"/>
      <c r="E88" s="4"/>
      <c r="F88" s="4"/>
      <c r="G88" s="4"/>
      <c r="H88" s="4"/>
      <c r="I88" s="4"/>
      <c r="J88" s="4"/>
      <c r="K88" s="4"/>
      <c r="L88" s="6"/>
    </row>
    <row r="89" spans="2:13" x14ac:dyDescent="0.25">
      <c r="B89" s="25" t="s">
        <v>76</v>
      </c>
      <c r="C89" s="4">
        <v>0</v>
      </c>
      <c r="D89" s="4"/>
      <c r="E89" s="4"/>
      <c r="F89" s="4"/>
      <c r="G89" s="4"/>
      <c r="H89" s="4"/>
      <c r="I89" s="4"/>
      <c r="J89" s="4"/>
      <c r="K89" s="4"/>
      <c r="L89" s="6"/>
    </row>
    <row r="90" spans="2:13" ht="18.75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x14ac:dyDescent="0.25">
      <c r="B91" s="25" t="s">
        <v>78</v>
      </c>
      <c r="C91" s="4">
        <v>0</v>
      </c>
      <c r="D91" s="4"/>
      <c r="E91" s="4"/>
      <c r="F91" s="4"/>
      <c r="G91" s="4"/>
      <c r="H91" s="4"/>
      <c r="I91" s="4"/>
      <c r="J91" s="4"/>
      <c r="K91" s="4"/>
      <c r="L91" s="6"/>
    </row>
    <row r="92" spans="2:13" ht="37.5" x14ac:dyDescent="0.25">
      <c r="B92" s="25" t="s">
        <v>79</v>
      </c>
      <c r="C92" s="4">
        <v>0</v>
      </c>
      <c r="D92" s="4"/>
      <c r="E92" s="4"/>
      <c r="F92" s="4"/>
      <c r="G92" s="4"/>
      <c r="H92" s="4"/>
      <c r="I92" s="4"/>
      <c r="J92" s="4"/>
      <c r="K92" s="4"/>
      <c r="L92" s="6"/>
    </row>
    <row r="93" spans="2:13" ht="37.5" x14ac:dyDescent="0.25">
      <c r="B93" s="25" t="s">
        <v>80</v>
      </c>
      <c r="C93" s="4">
        <v>0</v>
      </c>
      <c r="D93" s="4"/>
      <c r="E93" s="4"/>
      <c r="F93" s="4"/>
      <c r="G93" s="4"/>
      <c r="H93" s="4"/>
      <c r="I93" s="4"/>
      <c r="J93" s="4"/>
      <c r="K93" s="4"/>
      <c r="L93" s="6"/>
    </row>
    <row r="94" spans="2:13" ht="56.25" x14ac:dyDescent="0.25">
      <c r="B94" s="25" t="s">
        <v>81</v>
      </c>
      <c r="C94" s="4">
        <v>0</v>
      </c>
      <c r="D94" s="4"/>
      <c r="E94" s="4"/>
      <c r="F94" s="4"/>
      <c r="G94" s="4"/>
      <c r="H94" s="4"/>
      <c r="I94" s="4"/>
      <c r="J94" s="4"/>
      <c r="K94" s="4"/>
      <c r="L94" s="6"/>
    </row>
    <row r="95" spans="2:13" ht="56.25" x14ac:dyDescent="0.25">
      <c r="B95" s="25" t="s">
        <v>82</v>
      </c>
      <c r="C95" s="4">
        <v>0</v>
      </c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x14ac:dyDescent="0.25">
      <c r="B96" s="25" t="s">
        <v>83</v>
      </c>
      <c r="C96" s="4">
        <v>0</v>
      </c>
      <c r="D96" s="4"/>
      <c r="E96" s="4"/>
      <c r="F96" s="4"/>
      <c r="G96" s="4"/>
      <c r="H96" s="4"/>
      <c r="I96" s="4"/>
      <c r="J96" s="4"/>
      <c r="K96" s="4"/>
      <c r="L96" s="6"/>
    </row>
    <row r="97" spans="2:12" ht="38.25" thickBot="1" x14ac:dyDescent="0.3">
      <c r="B97" s="39" t="s">
        <v>112</v>
      </c>
      <c r="C97" s="8">
        <v>0</v>
      </c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332</v>
      </c>
      <c r="H140" s="31" t="s">
        <v>337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340</v>
      </c>
      <c r="H141" s="31" t="s">
        <v>388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 t="s">
        <v>97</v>
      </c>
      <c r="H142" s="14" t="s">
        <v>97</v>
      </c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9</v>
      </c>
      <c r="H144" s="4">
        <v>10</v>
      </c>
      <c r="I144" s="4"/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10</v>
      </c>
      <c r="H145" s="4">
        <v>10</v>
      </c>
      <c r="I145" s="4"/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/>
      <c r="F146" s="4"/>
      <c r="G146" s="4">
        <v>10</v>
      </c>
      <c r="H146" s="4">
        <v>10</v>
      </c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10</v>
      </c>
      <c r="H148" s="4">
        <v>10</v>
      </c>
      <c r="I148" s="4"/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10</v>
      </c>
      <c r="H149" s="4">
        <v>0</v>
      </c>
      <c r="I149" s="4"/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9</v>
      </c>
      <c r="H150" s="4">
        <v>9</v>
      </c>
      <c r="I150" s="4"/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10</v>
      </c>
      <c r="I151" s="4"/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0</v>
      </c>
      <c r="H152" s="4">
        <v>10</v>
      </c>
      <c r="I152" s="4"/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10</v>
      </c>
      <c r="H153" s="4">
        <v>10</v>
      </c>
      <c r="I153" s="4"/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10</v>
      </c>
      <c r="H154" s="4">
        <v>0</v>
      </c>
      <c r="I154" s="4"/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10</v>
      </c>
      <c r="H155" s="4">
        <v>0</v>
      </c>
      <c r="I155" s="4"/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10</v>
      </c>
      <c r="H157" s="4">
        <v>10</v>
      </c>
      <c r="I157" s="4"/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10</v>
      </c>
      <c r="H158" s="4">
        <v>10</v>
      </c>
      <c r="I158" s="4"/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10</v>
      </c>
      <c r="H159" s="4">
        <v>9</v>
      </c>
      <c r="I159" s="4"/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10</v>
      </c>
      <c r="H160" s="4">
        <v>0</v>
      </c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10</v>
      </c>
      <c r="H162" s="4">
        <v>10</v>
      </c>
      <c r="I162" s="4"/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10</v>
      </c>
      <c r="H163" s="4">
        <v>10</v>
      </c>
      <c r="I163" s="4"/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10</v>
      </c>
      <c r="H164" s="4">
        <v>10</v>
      </c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>
        <v>5</v>
      </c>
      <c r="H166" s="4">
        <v>5</v>
      </c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0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0</v>
      </c>
      <c r="D172" s="4">
        <v>5</v>
      </c>
      <c r="E172" s="4">
        <v>5</v>
      </c>
      <c r="F172" s="4">
        <v>5</v>
      </c>
      <c r="G172" s="4">
        <v>5</v>
      </c>
      <c r="H172" s="4">
        <v>5</v>
      </c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0</v>
      </c>
      <c r="D173" s="4">
        <v>5</v>
      </c>
      <c r="E173" s="4">
        <v>3</v>
      </c>
      <c r="F173" s="4">
        <v>3</v>
      </c>
      <c r="G173" s="4">
        <v>5</v>
      </c>
      <c r="H173" s="4">
        <v>5</v>
      </c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0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110">
        <v>5</v>
      </c>
      <c r="E175" s="110">
        <v>5</v>
      </c>
      <c r="F175" s="4">
        <v>0</v>
      </c>
      <c r="G175" s="4">
        <v>0</v>
      </c>
      <c r="H175" s="4">
        <v>0</v>
      </c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0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261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242</v>
      </c>
      <c r="F176" s="8">
        <f t="shared" si="0"/>
        <v>227</v>
      </c>
      <c r="G176" s="8">
        <f t="shared" si="0"/>
        <v>193</v>
      </c>
      <c r="H176" s="8">
        <f t="shared" si="0"/>
        <v>163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AVERAGE(C176:H176)</f>
        <v>181</v>
      </c>
    </row>
    <row r="177" spans="2:12" ht="19.5" thickBot="1" x14ac:dyDescent="0.3"/>
    <row r="178" spans="2:12" ht="27" customHeight="1" x14ac:dyDescent="0.25">
      <c r="B178" s="27" t="s">
        <v>96</v>
      </c>
      <c r="C178" s="100">
        <v>0</v>
      </c>
      <c r="D178" s="100" t="s">
        <v>306</v>
      </c>
      <c r="E178" s="100" t="s">
        <v>97</v>
      </c>
      <c r="F178" s="100" t="s">
        <v>97</v>
      </c>
      <c r="G178" s="100" t="s">
        <v>306</v>
      </c>
      <c r="H178" s="100" t="s">
        <v>306</v>
      </c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>
        <v>0</v>
      </c>
      <c r="D180" s="4" t="s">
        <v>306</v>
      </c>
      <c r="E180" s="4" t="s">
        <v>306</v>
      </c>
      <c r="F180" s="4" t="s">
        <v>306</v>
      </c>
      <c r="G180" s="4" t="s">
        <v>97</v>
      </c>
      <c r="H180" s="4" t="s">
        <v>97</v>
      </c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>
        <v>0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>
        <v>0</v>
      </c>
      <c r="D182" s="8" t="s">
        <v>306</v>
      </c>
      <c r="E182" s="8" t="s">
        <v>306</v>
      </c>
      <c r="F182" s="8" t="s">
        <v>97</v>
      </c>
      <c r="G182" s="8" t="s">
        <v>97</v>
      </c>
      <c r="H182" s="8" t="s">
        <v>97</v>
      </c>
      <c r="I182" s="8"/>
      <c r="J182" s="8"/>
      <c r="K182" s="8"/>
      <c r="L182" s="9"/>
    </row>
  </sheetData>
  <sheetProtection algorithmName="SHA-512" hashValue="p7bNCgJeU9fCs5OPbyioms7UFkKRHSxe92OsqvE+nxm/bV3xq6p+zrIxacVRp/rmaL6GN2d1blJevIx5t0FuAQ==" saltValue="W/gF4hJ6oQpo9rur8tfHbg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E7" sqref="E7"/>
      <selection pane="bottomLeft" activeCell="F184" sqref="F184"/>
    </sheetView>
  </sheetViews>
  <sheetFormatPr defaultRowHeight="18.75" x14ac:dyDescent="0.25"/>
  <cols>
    <col min="1" max="1" width="9.140625" style="20"/>
    <col min="2" max="2" width="66.42578125" style="20" customWidth="1"/>
    <col min="3" max="10" width="17.7109375" style="1" customWidth="1"/>
    <col min="11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372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373</v>
      </c>
      <c r="D5" s="2" t="s">
        <v>374</v>
      </c>
      <c r="E5" s="2" t="s">
        <v>375</v>
      </c>
      <c r="F5" s="2" t="s">
        <v>377</v>
      </c>
      <c r="G5" s="2" t="s">
        <v>389</v>
      </c>
      <c r="H5" s="2" t="s">
        <v>390</v>
      </c>
      <c r="I5" s="2" t="s">
        <v>374</v>
      </c>
      <c r="J5" s="2" t="s">
        <v>391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318</v>
      </c>
      <c r="D7" s="110" t="s">
        <v>363</v>
      </c>
      <c r="E7" s="110" t="s">
        <v>376</v>
      </c>
      <c r="F7" s="110" t="s">
        <v>317</v>
      </c>
      <c r="G7" s="110" t="s">
        <v>322</v>
      </c>
      <c r="H7" s="110" t="s">
        <v>322</v>
      </c>
      <c r="I7" s="110" t="s">
        <v>363</v>
      </c>
      <c r="J7" s="110" t="s">
        <v>363</v>
      </c>
      <c r="K7" s="4"/>
      <c r="L7" s="6"/>
    </row>
    <row r="8" spans="2:16" x14ac:dyDescent="0.25">
      <c r="B8" s="25" t="s">
        <v>104</v>
      </c>
      <c r="C8" s="13">
        <v>45237</v>
      </c>
      <c r="D8" s="13">
        <v>45243</v>
      </c>
      <c r="E8" s="13">
        <v>45250</v>
      </c>
      <c r="F8" s="13">
        <v>45264</v>
      </c>
      <c r="G8" s="4"/>
      <c r="H8" s="13">
        <v>45301</v>
      </c>
      <c r="I8" s="13">
        <v>45303</v>
      </c>
      <c r="J8" s="13">
        <v>45306</v>
      </c>
      <c r="K8" s="4"/>
      <c r="L8" s="6"/>
    </row>
    <row r="9" spans="2:16" x14ac:dyDescent="0.25">
      <c r="B9" s="25" t="s">
        <v>105</v>
      </c>
      <c r="C9" s="13" t="s">
        <v>304</v>
      </c>
      <c r="D9" s="13" t="s">
        <v>304</v>
      </c>
      <c r="E9" s="13" t="s">
        <v>304</v>
      </c>
      <c r="F9" s="13" t="s">
        <v>304</v>
      </c>
      <c r="G9" s="4" t="s">
        <v>332</v>
      </c>
      <c r="H9" s="4" t="s">
        <v>332</v>
      </c>
      <c r="I9" s="4" t="s">
        <v>332</v>
      </c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/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/>
      <c r="G12" s="8"/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10</v>
      </c>
      <c r="D15" s="4">
        <v>8</v>
      </c>
      <c r="E15" s="4">
        <v>10</v>
      </c>
      <c r="F15" s="4">
        <v>8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9</v>
      </c>
      <c r="D16" s="4">
        <v>9</v>
      </c>
      <c r="E16" s="4">
        <v>9</v>
      </c>
      <c r="F16" s="4">
        <v>9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9</v>
      </c>
      <c r="D17" s="4">
        <v>9</v>
      </c>
      <c r="E17" s="4">
        <v>9</v>
      </c>
      <c r="F17" s="4">
        <v>8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>
        <v>9</v>
      </c>
      <c r="E19" s="4">
        <v>10</v>
      </c>
      <c r="F19" s="4">
        <v>9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9</v>
      </c>
      <c r="D20" s="4">
        <v>8</v>
      </c>
      <c r="E20" s="4">
        <v>10</v>
      </c>
      <c r="F20" s="4">
        <v>9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10</v>
      </c>
      <c r="D21" s="4">
        <v>10</v>
      </c>
      <c r="E21" s="4">
        <v>10</v>
      </c>
      <c r="F21" s="4">
        <v>9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9</v>
      </c>
      <c r="D23" s="4">
        <v>8</v>
      </c>
      <c r="E23" s="4">
        <v>9</v>
      </c>
      <c r="F23" s="4">
        <v>10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9</v>
      </c>
      <c r="D24" s="4">
        <v>7</v>
      </c>
      <c r="E24" s="4">
        <v>10</v>
      </c>
      <c r="F24" s="4">
        <v>8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10</v>
      </c>
      <c r="D25" s="4">
        <v>8</v>
      </c>
      <c r="E25" s="4">
        <v>10</v>
      </c>
      <c r="F25" s="4">
        <v>8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9</v>
      </c>
      <c r="D26" s="4">
        <v>10</v>
      </c>
      <c r="E26" s="4">
        <v>9</v>
      </c>
      <c r="F26" s="4">
        <v>7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0</v>
      </c>
      <c r="D27" s="4">
        <v>9</v>
      </c>
      <c r="E27" s="4">
        <v>0</v>
      </c>
      <c r="F27" s="4">
        <v>9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5</v>
      </c>
      <c r="D28" s="4">
        <v>8</v>
      </c>
      <c r="E28" s="4">
        <v>6</v>
      </c>
      <c r="F28" s="4">
        <v>8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9</v>
      </c>
      <c r="D29" s="4">
        <v>8</v>
      </c>
      <c r="E29" s="4">
        <v>10</v>
      </c>
      <c r="F29" s="4">
        <v>8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9</v>
      </c>
      <c r="D30" s="4">
        <v>9</v>
      </c>
      <c r="E30" s="4">
        <v>9</v>
      </c>
      <c r="F30" s="4">
        <v>8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10</v>
      </c>
      <c r="D32" s="4">
        <v>8</v>
      </c>
      <c r="E32" s="4">
        <v>10</v>
      </c>
      <c r="F32" s="4">
        <v>8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10</v>
      </c>
      <c r="D33" s="4">
        <v>9</v>
      </c>
      <c r="E33" s="4">
        <v>10</v>
      </c>
      <c r="F33" s="4">
        <v>8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8</v>
      </c>
      <c r="D34" s="4">
        <v>7</v>
      </c>
      <c r="E34" s="4">
        <v>8</v>
      </c>
      <c r="F34" s="4">
        <v>8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8</v>
      </c>
      <c r="D35" s="4">
        <v>8</v>
      </c>
      <c r="E35" s="4">
        <v>10</v>
      </c>
      <c r="F35" s="4">
        <v>8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>
        <v>9</v>
      </c>
      <c r="E36" s="4">
        <v>10</v>
      </c>
      <c r="F36" s="4">
        <v>9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10</v>
      </c>
      <c r="D37" s="4">
        <v>9</v>
      </c>
      <c r="E37" s="4">
        <v>10</v>
      </c>
      <c r="F37" s="4">
        <v>9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10</v>
      </c>
      <c r="D39" s="4">
        <v>10</v>
      </c>
      <c r="E39" s="4">
        <v>10</v>
      </c>
      <c r="F39" s="4">
        <v>10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10</v>
      </c>
      <c r="D40" s="4">
        <v>10</v>
      </c>
      <c r="E40" s="4">
        <v>10</v>
      </c>
      <c r="F40" s="4">
        <v>7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7</v>
      </c>
      <c r="D41" s="4">
        <v>10</v>
      </c>
      <c r="E41" s="4">
        <v>10</v>
      </c>
      <c r="F41" s="4">
        <v>7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>
        <v>9</v>
      </c>
      <c r="E42" s="8">
        <v>10</v>
      </c>
      <c r="F42" s="8">
        <v>8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332</v>
      </c>
      <c r="H140" s="31" t="s">
        <v>332</v>
      </c>
      <c r="I140" s="31" t="s">
        <v>332</v>
      </c>
      <c r="J140" s="31"/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334</v>
      </c>
      <c r="H141" s="31" t="s">
        <v>334</v>
      </c>
      <c r="I141" s="31" t="s">
        <v>340</v>
      </c>
      <c r="J141" s="31"/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4"/>
      <c r="D142" s="4"/>
      <c r="E142" s="4"/>
      <c r="F142" s="4"/>
      <c r="G142" s="4" t="s">
        <v>306</v>
      </c>
      <c r="H142" s="4" t="s">
        <v>97</v>
      </c>
      <c r="I142" s="4" t="s">
        <v>97</v>
      </c>
      <c r="J142" s="4" t="s">
        <v>97</v>
      </c>
      <c r="K142" s="4"/>
      <c r="L142" s="6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10</v>
      </c>
      <c r="H144" s="4">
        <v>10</v>
      </c>
      <c r="I144" s="4">
        <v>10</v>
      </c>
      <c r="J144" s="4">
        <v>10</v>
      </c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10</v>
      </c>
      <c r="H145" s="4">
        <v>10</v>
      </c>
      <c r="I145" s="4">
        <v>10</v>
      </c>
      <c r="J145" s="4">
        <v>10</v>
      </c>
      <c r="K145" s="4"/>
      <c r="L145" s="6"/>
    </row>
    <row r="146" spans="2:12" ht="56.25" x14ac:dyDescent="0.25">
      <c r="B146" s="38" t="s">
        <v>149</v>
      </c>
      <c r="C146" s="112"/>
      <c r="D146" s="113"/>
      <c r="E146" s="4"/>
      <c r="F146" s="4"/>
      <c r="G146" s="4">
        <v>10</v>
      </c>
      <c r="H146" s="4">
        <v>10</v>
      </c>
      <c r="I146" s="4">
        <v>9</v>
      </c>
      <c r="J146" s="4">
        <v>10</v>
      </c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10</v>
      </c>
      <c r="H148" s="4">
        <v>10</v>
      </c>
      <c r="I148" s="4">
        <v>10</v>
      </c>
      <c r="J148" s="4">
        <v>10</v>
      </c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10</v>
      </c>
      <c r="H149" s="4">
        <v>10</v>
      </c>
      <c r="I149" s="4">
        <v>10</v>
      </c>
      <c r="J149" s="4">
        <v>10</v>
      </c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10</v>
      </c>
      <c r="H150" s="4">
        <v>9</v>
      </c>
      <c r="I150" s="4">
        <v>10</v>
      </c>
      <c r="J150" s="4">
        <v>10</v>
      </c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10</v>
      </c>
      <c r="I151" s="4">
        <v>10</v>
      </c>
      <c r="J151" s="4">
        <v>10</v>
      </c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10</v>
      </c>
      <c r="H152" s="4">
        <v>10</v>
      </c>
      <c r="I152" s="4">
        <v>10</v>
      </c>
      <c r="J152" s="4">
        <v>10</v>
      </c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10</v>
      </c>
      <c r="H153" s="4">
        <v>10</v>
      </c>
      <c r="I153" s="4">
        <v>10</v>
      </c>
      <c r="J153" s="4">
        <v>10</v>
      </c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10</v>
      </c>
      <c r="H154" s="4">
        <v>10</v>
      </c>
      <c r="I154" s="4">
        <v>10</v>
      </c>
      <c r="J154" s="4">
        <v>10</v>
      </c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10</v>
      </c>
      <c r="H155" s="4">
        <v>10</v>
      </c>
      <c r="I155" s="4">
        <v>10</v>
      </c>
      <c r="J155" s="4">
        <v>10</v>
      </c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10</v>
      </c>
      <c r="H157" s="4">
        <v>10</v>
      </c>
      <c r="I157" s="4">
        <v>10</v>
      </c>
      <c r="J157" s="4">
        <v>10</v>
      </c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10</v>
      </c>
      <c r="H158" s="4">
        <v>10</v>
      </c>
      <c r="I158" s="4">
        <v>10</v>
      </c>
      <c r="J158" s="4">
        <v>10</v>
      </c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10</v>
      </c>
      <c r="H159" s="4">
        <v>10</v>
      </c>
      <c r="I159" s="4">
        <v>10</v>
      </c>
      <c r="J159" s="4">
        <v>10</v>
      </c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10</v>
      </c>
      <c r="H160" s="4">
        <v>10</v>
      </c>
      <c r="I160" s="4">
        <v>10</v>
      </c>
      <c r="J160" s="4">
        <v>10</v>
      </c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10</v>
      </c>
      <c r="H162" s="4">
        <v>10</v>
      </c>
      <c r="I162" s="4">
        <v>10</v>
      </c>
      <c r="J162" s="4">
        <v>10</v>
      </c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10</v>
      </c>
      <c r="H163" s="4">
        <v>10</v>
      </c>
      <c r="I163" s="4">
        <v>10</v>
      </c>
      <c r="J163" s="4">
        <v>10</v>
      </c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10</v>
      </c>
      <c r="H164" s="4">
        <v>10</v>
      </c>
      <c r="I164" s="4">
        <v>10</v>
      </c>
      <c r="J164" s="4">
        <v>10</v>
      </c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>
        <v>5</v>
      </c>
      <c r="H166" s="4">
        <v>5</v>
      </c>
      <c r="I166" s="4">
        <v>5</v>
      </c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>
        <v>3</v>
      </c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>
        <v>5</v>
      </c>
      <c r="J171" s="4">
        <v>5</v>
      </c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3</v>
      </c>
      <c r="G172" s="4">
        <v>5</v>
      </c>
      <c r="H172" s="4">
        <v>5</v>
      </c>
      <c r="I172" s="4">
        <v>5</v>
      </c>
      <c r="J172" s="4">
        <v>5</v>
      </c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5</v>
      </c>
      <c r="E173" s="4">
        <v>3</v>
      </c>
      <c r="F173" s="4">
        <v>3</v>
      </c>
      <c r="G173" s="4">
        <v>5</v>
      </c>
      <c r="H173" s="4">
        <v>5</v>
      </c>
      <c r="I173" s="4">
        <v>5</v>
      </c>
      <c r="J173" s="4">
        <v>5</v>
      </c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>
        <v>5</v>
      </c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110">
        <v>5</v>
      </c>
      <c r="E175" s="110">
        <v>5</v>
      </c>
      <c r="F175" s="110">
        <v>5</v>
      </c>
      <c r="G175" s="4">
        <v>0</v>
      </c>
      <c r="H175" s="4">
        <v>0</v>
      </c>
      <c r="I175" s="4">
        <v>0</v>
      </c>
      <c r="J175" s="4">
        <v>0</v>
      </c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233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234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242</v>
      </c>
      <c r="F176" s="8">
        <f t="shared" si="0"/>
        <v>221</v>
      </c>
      <c r="G176" s="8">
        <f t="shared" si="0"/>
        <v>205</v>
      </c>
      <c r="H176" s="8">
        <f t="shared" si="0"/>
        <v>204</v>
      </c>
      <c r="I176" s="8">
        <f t="shared" si="0"/>
        <v>204</v>
      </c>
      <c r="J176" s="8">
        <f t="shared" si="0"/>
        <v>203</v>
      </c>
      <c r="K176" s="8">
        <f t="shared" si="0"/>
        <v>0</v>
      </c>
      <c r="L176" s="8">
        <f t="shared" si="0"/>
        <v>0</v>
      </c>
      <c r="M176" s="28">
        <f>AVERAGE(C176:J176)</f>
        <v>218.25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306</v>
      </c>
      <c r="D178" s="100" t="s">
        <v>306</v>
      </c>
      <c r="E178" s="100" t="s">
        <v>306</v>
      </c>
      <c r="F178" s="100" t="s">
        <v>306</v>
      </c>
      <c r="G178" s="100" t="s">
        <v>306</v>
      </c>
      <c r="H178" s="100" t="s">
        <v>306</v>
      </c>
      <c r="I178" s="100" t="s">
        <v>306</v>
      </c>
      <c r="J178" s="100" t="s">
        <v>306</v>
      </c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306</v>
      </c>
      <c r="G180" s="4" t="s">
        <v>306</v>
      </c>
      <c r="H180" s="4" t="s">
        <v>306</v>
      </c>
      <c r="I180" s="4" t="s">
        <v>97</v>
      </c>
      <c r="J180" s="4" t="s">
        <v>97</v>
      </c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 t="s">
        <v>306</v>
      </c>
      <c r="K181" s="4"/>
      <c r="L181" s="6"/>
    </row>
    <row r="182" spans="2:12" ht="27" customHeight="1" thickBot="1" x14ac:dyDescent="0.3">
      <c r="B182" s="26" t="s">
        <v>101</v>
      </c>
      <c r="C182" s="8" t="s">
        <v>306</v>
      </c>
      <c r="D182" s="8" t="s">
        <v>306</v>
      </c>
      <c r="E182" s="8" t="s">
        <v>306</v>
      </c>
      <c r="F182" s="8" t="s">
        <v>306</v>
      </c>
      <c r="G182" s="8" t="s">
        <v>306</v>
      </c>
      <c r="H182" s="8" t="s">
        <v>306</v>
      </c>
      <c r="I182" s="8" t="s">
        <v>97</v>
      </c>
      <c r="J182" s="8" t="s">
        <v>306</v>
      </c>
      <c r="K182" s="8"/>
      <c r="L182" s="9"/>
    </row>
  </sheetData>
  <sheetProtection algorithmName="SHA-512" hashValue="Or3BqQvg2gpTpfqA9Nkx4f5WBacfhKQCZ1SYlMj/+nkOcyuD2d+aL5Cmz1TdeBusVtoWcoeCFYM+tLih0lmSLA==" saltValue="nq831ULbncEHFhkHDQhreQ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182"/>
  <sheetViews>
    <sheetView view="pageBreakPreview" zoomScale="70" zoomScaleNormal="100" zoomScaleSheetLayoutView="70" workbookViewId="0">
      <pane ySplit="3015" topLeftCell="A71" activePane="bottomLeft"/>
      <selection activeCell="C7" sqref="C7:F7"/>
      <selection pane="bottomLeft" activeCell="X71" sqref="X71"/>
    </sheetView>
  </sheetViews>
  <sheetFormatPr defaultRowHeight="18.75" x14ac:dyDescent="0.25"/>
  <cols>
    <col min="1" max="1" width="9.140625" style="20"/>
    <col min="2" max="2" width="66.42578125" style="20" customWidth="1"/>
    <col min="3" max="6" width="17.7109375" style="1" customWidth="1"/>
    <col min="7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392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393</v>
      </c>
      <c r="D5" s="2" t="s">
        <v>394</v>
      </c>
      <c r="E5" s="2" t="s">
        <v>395</v>
      </c>
      <c r="F5" s="2" t="s">
        <v>395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318</v>
      </c>
      <c r="D7" s="110" t="s">
        <v>318</v>
      </c>
      <c r="E7" s="110" t="s">
        <v>318</v>
      </c>
      <c r="F7" s="110" t="s">
        <v>318</v>
      </c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45273</v>
      </c>
      <c r="D8" s="13">
        <v>45272</v>
      </c>
      <c r="E8" s="13">
        <v>45272</v>
      </c>
      <c r="F8" s="13">
        <v>45273</v>
      </c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304</v>
      </c>
      <c r="E9" s="13" t="s">
        <v>304</v>
      </c>
      <c r="F9" s="13" t="s">
        <v>305</v>
      </c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10</v>
      </c>
      <c r="D15" s="4">
        <v>10</v>
      </c>
      <c r="E15" s="4">
        <v>9</v>
      </c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8</v>
      </c>
      <c r="D16" s="4">
        <v>9</v>
      </c>
      <c r="E16" s="4">
        <v>10</v>
      </c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9</v>
      </c>
      <c r="D17" s="4">
        <v>8</v>
      </c>
      <c r="E17" s="4">
        <v>9</v>
      </c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>
        <v>9</v>
      </c>
      <c r="E19" s="4">
        <v>8</v>
      </c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9</v>
      </c>
      <c r="D20" s="4">
        <v>8</v>
      </c>
      <c r="E20" s="4">
        <v>9</v>
      </c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10</v>
      </c>
      <c r="D21" s="4">
        <v>8</v>
      </c>
      <c r="E21" s="4">
        <v>10</v>
      </c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9</v>
      </c>
      <c r="D23" s="4">
        <v>9</v>
      </c>
      <c r="E23" s="4">
        <v>9</v>
      </c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10</v>
      </c>
      <c r="D24" s="4">
        <v>8</v>
      </c>
      <c r="E24" s="4">
        <v>9</v>
      </c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9</v>
      </c>
      <c r="D25" s="4">
        <v>9</v>
      </c>
      <c r="E25" s="4">
        <v>10</v>
      </c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10</v>
      </c>
      <c r="D26" s="4">
        <v>8</v>
      </c>
      <c r="E26" s="4">
        <v>8</v>
      </c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9</v>
      </c>
      <c r="D27" s="4">
        <v>9</v>
      </c>
      <c r="E27" s="4">
        <v>9</v>
      </c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10</v>
      </c>
      <c r="D28" s="4">
        <v>10</v>
      </c>
      <c r="E28" s="4">
        <v>9</v>
      </c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9</v>
      </c>
      <c r="D29" s="4">
        <v>10</v>
      </c>
      <c r="E29" s="4">
        <v>10</v>
      </c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10</v>
      </c>
      <c r="D30" s="4">
        <v>10</v>
      </c>
      <c r="E30" s="4">
        <v>9</v>
      </c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9</v>
      </c>
      <c r="D32" s="4">
        <v>9</v>
      </c>
      <c r="E32" s="4">
        <v>8</v>
      </c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9</v>
      </c>
      <c r="D33" s="4">
        <v>9</v>
      </c>
      <c r="E33" s="4">
        <v>9</v>
      </c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10</v>
      </c>
      <c r="D34" s="4">
        <v>8</v>
      </c>
      <c r="E34" s="4">
        <v>8</v>
      </c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9</v>
      </c>
      <c r="D35" s="4">
        <v>9</v>
      </c>
      <c r="E35" s="4">
        <v>10</v>
      </c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>
        <v>10</v>
      </c>
      <c r="E36" s="4">
        <v>9</v>
      </c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9</v>
      </c>
      <c r="D37" s="4">
        <v>9</v>
      </c>
      <c r="E37" s="4">
        <v>9</v>
      </c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9</v>
      </c>
      <c r="D39" s="4">
        <v>9</v>
      </c>
      <c r="E39" s="4">
        <v>10</v>
      </c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10</v>
      </c>
      <c r="D40" s="4">
        <v>10</v>
      </c>
      <c r="E40" s="4">
        <v>10</v>
      </c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10</v>
      </c>
      <c r="D41" s="4">
        <v>10</v>
      </c>
      <c r="E41" s="4">
        <v>9</v>
      </c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>
        <v>10</v>
      </c>
      <c r="E42" s="8">
        <v>10</v>
      </c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/>
      <c r="F61" s="4">
        <v>8</v>
      </c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/>
      <c r="F62" s="4">
        <v>8</v>
      </c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/>
      <c r="F64" s="4">
        <v>9</v>
      </c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/>
      <c r="F65" s="4">
        <v>8</v>
      </c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/>
      <c r="F66" s="4">
        <v>10</v>
      </c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/>
      <c r="F67" s="4">
        <v>9</v>
      </c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/>
      <c r="F68" s="4">
        <v>10</v>
      </c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/>
      <c r="F69" s="4">
        <v>8</v>
      </c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/>
      <c r="F70" s="4">
        <v>9</v>
      </c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/>
      <c r="F71" s="4">
        <v>8</v>
      </c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/>
      <c r="F72" s="4">
        <v>8</v>
      </c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/>
      <c r="F73" s="4">
        <v>9</v>
      </c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/>
      <c r="F74" s="8">
        <v>9</v>
      </c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hidden="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hidden="1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hidden="1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hidden="1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hidden="1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hidden="1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hidden="1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hidden="1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hidden="1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hidden="1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hidden="1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hidden="1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hidden="1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hidden="1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hidden="1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hidden="1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hidden="1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hidden="1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hidden="1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hidden="1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hidden="1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hidden="1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hidden="1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hidden="1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hidden="1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hidden="1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hidden="1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hidden="1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hidden="1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hidden="1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3</v>
      </c>
      <c r="F172" s="4">
        <v>5</v>
      </c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3</v>
      </c>
      <c r="E173" s="4">
        <v>3</v>
      </c>
      <c r="F173" s="4">
        <v>3</v>
      </c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>
        <v>0</v>
      </c>
      <c r="E175" s="4">
        <v>0</v>
      </c>
      <c r="F175" s="110">
        <v>5</v>
      </c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247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236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236</v>
      </c>
      <c r="F176" s="8">
        <f t="shared" si="0"/>
        <v>136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AVERAGE(C176:F176)</f>
        <v>213.75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97</v>
      </c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97</v>
      </c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97</v>
      </c>
      <c r="D181" s="4" t="s">
        <v>97</v>
      </c>
      <c r="E181" s="4" t="s">
        <v>97</v>
      </c>
      <c r="F181" s="4" t="s">
        <v>97</v>
      </c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/>
      <c r="H182" s="8"/>
      <c r="I182" s="8"/>
      <c r="J182" s="8"/>
      <c r="K182" s="8"/>
      <c r="L182" s="9"/>
    </row>
  </sheetData>
  <sheetProtection algorithmName="SHA-512" hashValue="0ScqY7uO8REkeCZ+ab2s7OVcSBUNwTp2HsvGoJmpKlpisT38HbbUbMcf9POnStQW6wF1TMgC6ykrCSQxNsXwqg==" saltValue="6TN/suBpqPohvYkYIufn4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182"/>
  <sheetViews>
    <sheetView view="pageBreakPreview" zoomScale="70" zoomScaleNormal="100" zoomScaleSheetLayoutView="70" workbookViewId="0">
      <pane ySplit="3015" topLeftCell="A71" activePane="bottomLeft"/>
      <selection activeCell="C7" sqref="C7:F7"/>
      <selection pane="bottomLeft" activeCell="M183" sqref="M183"/>
    </sheetView>
  </sheetViews>
  <sheetFormatPr defaultRowHeight="18.75" x14ac:dyDescent="0.25"/>
  <cols>
    <col min="1" max="1" width="9.140625" style="20"/>
    <col min="2" max="2" width="66.42578125" style="20" customWidth="1"/>
    <col min="3" max="6" width="17.7109375" style="1" customWidth="1"/>
    <col min="7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396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397</v>
      </c>
      <c r="D5" s="2" t="s">
        <v>398</v>
      </c>
      <c r="E5" s="2" t="s">
        <v>399</v>
      </c>
      <c r="F5" s="2" t="s">
        <v>400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318</v>
      </c>
      <c r="D7" s="110" t="s">
        <v>318</v>
      </c>
      <c r="E7" s="110" t="s">
        <v>318</v>
      </c>
      <c r="F7" s="110" t="s">
        <v>318</v>
      </c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45275</v>
      </c>
      <c r="D8" s="13">
        <v>45279</v>
      </c>
      <c r="E8" s="13">
        <v>45278</v>
      </c>
      <c r="F8" s="13">
        <v>45272</v>
      </c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305</v>
      </c>
      <c r="E9" s="13" t="s">
        <v>305</v>
      </c>
      <c r="F9" s="13" t="s">
        <v>304</v>
      </c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9</v>
      </c>
      <c r="D15" s="4"/>
      <c r="E15" s="4"/>
      <c r="F15" s="4">
        <v>9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8</v>
      </c>
      <c r="D16" s="4"/>
      <c r="E16" s="4"/>
      <c r="F16" s="4">
        <v>8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7</v>
      </c>
      <c r="D17" s="4"/>
      <c r="E17" s="4"/>
      <c r="F17" s="4">
        <v>7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/>
      <c r="E19" s="4"/>
      <c r="F19" s="4">
        <v>10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9</v>
      </c>
      <c r="D20" s="4"/>
      <c r="E20" s="4"/>
      <c r="F20" s="4">
        <v>7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9</v>
      </c>
      <c r="D21" s="4"/>
      <c r="E21" s="4"/>
      <c r="F21" s="4">
        <v>8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9</v>
      </c>
      <c r="D23" s="4"/>
      <c r="E23" s="4"/>
      <c r="F23" s="4">
        <v>9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7</v>
      </c>
      <c r="D24" s="4"/>
      <c r="E24" s="4"/>
      <c r="F24" s="4">
        <v>7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8</v>
      </c>
      <c r="D25" s="4"/>
      <c r="E25" s="4"/>
      <c r="F25" s="4">
        <v>8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8</v>
      </c>
      <c r="D26" s="4"/>
      <c r="E26" s="4"/>
      <c r="F26" s="4">
        <v>7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9</v>
      </c>
      <c r="D27" s="4"/>
      <c r="E27" s="4"/>
      <c r="F27" s="4">
        <v>9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7</v>
      </c>
      <c r="D28" s="4"/>
      <c r="E28" s="4"/>
      <c r="F28" s="4">
        <v>7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8</v>
      </c>
      <c r="D29" s="4"/>
      <c r="E29" s="4"/>
      <c r="F29" s="4">
        <v>8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9</v>
      </c>
      <c r="D30" s="4"/>
      <c r="E30" s="4"/>
      <c r="F30" s="4">
        <v>9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9</v>
      </c>
      <c r="D32" s="4"/>
      <c r="E32" s="4"/>
      <c r="F32" s="4">
        <v>9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9</v>
      </c>
      <c r="D33" s="4"/>
      <c r="E33" s="4"/>
      <c r="F33" s="4">
        <v>7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7</v>
      </c>
      <c r="D34" s="4"/>
      <c r="E34" s="4"/>
      <c r="F34" s="4">
        <v>7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8</v>
      </c>
      <c r="D35" s="4"/>
      <c r="E35" s="4"/>
      <c r="F35" s="4">
        <v>9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9</v>
      </c>
      <c r="D36" s="4"/>
      <c r="E36" s="4"/>
      <c r="F36" s="4">
        <v>9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8</v>
      </c>
      <c r="D37" s="4"/>
      <c r="E37" s="4"/>
      <c r="F37" s="4">
        <v>8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9</v>
      </c>
      <c r="D39" s="4"/>
      <c r="E39" s="4"/>
      <c r="F39" s="4">
        <v>8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9</v>
      </c>
      <c r="D40" s="4"/>
      <c r="E40" s="4"/>
      <c r="F40" s="4">
        <v>9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9</v>
      </c>
      <c r="D41" s="4"/>
      <c r="E41" s="4"/>
      <c r="F41" s="4">
        <v>9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9</v>
      </c>
      <c r="D42" s="8"/>
      <c r="E42" s="8"/>
      <c r="F42" s="8">
        <v>8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>
        <v>10</v>
      </c>
      <c r="E61" s="4">
        <v>10</v>
      </c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>
        <v>9</v>
      </c>
      <c r="E62" s="4">
        <v>7</v>
      </c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>
        <v>7</v>
      </c>
      <c r="E64" s="4">
        <v>7</v>
      </c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>
        <v>9</v>
      </c>
      <c r="E65" s="4">
        <v>8</v>
      </c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>
        <v>8</v>
      </c>
      <c r="E66" s="4">
        <v>8</v>
      </c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>
        <v>9</v>
      </c>
      <c r="E67" s="4">
        <v>8</v>
      </c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>
        <v>8</v>
      </c>
      <c r="E68" s="4">
        <v>7</v>
      </c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>
        <v>9</v>
      </c>
      <c r="E69" s="4">
        <v>9</v>
      </c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>
        <v>10</v>
      </c>
      <c r="E70" s="4">
        <v>8</v>
      </c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>
        <v>8</v>
      </c>
      <c r="E71" s="4">
        <v>8</v>
      </c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>
        <v>9</v>
      </c>
      <c r="E72" s="4">
        <v>7</v>
      </c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>
        <v>9</v>
      </c>
      <c r="E73" s="4">
        <v>9</v>
      </c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>
        <v>8</v>
      </c>
      <c r="E74" s="8">
        <v>7</v>
      </c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hidden="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hidden="1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hidden="1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hidden="1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hidden="1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hidden="1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hidden="1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hidden="1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hidden="1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hidden="1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hidden="1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hidden="1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hidden="1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hidden="1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hidden="1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hidden="1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hidden="1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hidden="1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hidden="1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hidden="1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hidden="1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hidden="1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hidden="1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hidden="1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hidden="1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hidden="1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hidden="1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hidden="1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hidden="1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hidden="1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3</v>
      </c>
      <c r="F171" s="4">
        <v>5</v>
      </c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3</v>
      </c>
      <c r="F172" s="4">
        <v>3</v>
      </c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5</v>
      </c>
      <c r="E173" s="4">
        <v>3</v>
      </c>
      <c r="F173" s="4">
        <v>3</v>
      </c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37.5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38.25" thickBot="1" x14ac:dyDescent="0.3">
      <c r="B175" s="25" t="s">
        <v>94</v>
      </c>
      <c r="C175" s="110">
        <v>5</v>
      </c>
      <c r="D175" s="110">
        <v>5</v>
      </c>
      <c r="E175" s="110">
        <v>5</v>
      </c>
      <c r="F175" s="110">
        <v>5</v>
      </c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226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138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122</v>
      </c>
      <c r="F176" s="8">
        <f t="shared" si="0"/>
        <v>217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AVERAGE(C176:F176)</f>
        <v>175.75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97</v>
      </c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97</v>
      </c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97</v>
      </c>
      <c r="F181" s="4" t="s">
        <v>306</v>
      </c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/>
      <c r="H182" s="8"/>
      <c r="I182" s="8"/>
      <c r="J182" s="8"/>
      <c r="K182" s="8"/>
      <c r="L182" s="9"/>
    </row>
  </sheetData>
  <sheetProtection algorithmName="SHA-512" hashValue="ki4BXrX7GYustSx7uIcgB1JIoNBGqO5x4T7uHQAONzkOCvJAHrN3Em9+0JTg2X7iHxiZW8AhFyNO8e1fSR0sEg==" saltValue="axD5o/fee+kpzGyTenm+Jw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182"/>
  <sheetViews>
    <sheetView view="pageBreakPreview" zoomScale="70" zoomScaleNormal="100" zoomScaleSheetLayoutView="70" workbookViewId="0">
      <pane ySplit="3015" topLeftCell="A163"/>
      <selection activeCell="G7" sqref="G7"/>
      <selection pane="bottomLeft" activeCell="Y170" sqref="Y170"/>
    </sheetView>
  </sheetViews>
  <sheetFormatPr defaultRowHeight="18.75" x14ac:dyDescent="0.25"/>
  <cols>
    <col min="1" max="1" width="9.140625" style="20"/>
    <col min="2" max="2" width="66.42578125" style="20" customWidth="1"/>
    <col min="3" max="10" width="17.7109375" style="1" customWidth="1"/>
    <col min="11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401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402</v>
      </c>
      <c r="D5" s="2" t="s">
        <v>403</v>
      </c>
      <c r="E5" s="2" t="s">
        <v>404</v>
      </c>
      <c r="F5" s="2" t="s">
        <v>405</v>
      </c>
      <c r="G5" s="2" t="s">
        <v>406</v>
      </c>
      <c r="H5" s="2" t="s">
        <v>407</v>
      </c>
      <c r="I5" s="2" t="s">
        <v>408</v>
      </c>
      <c r="J5" s="2" t="s">
        <v>409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333</v>
      </c>
      <c r="D7" s="110" t="s">
        <v>318</v>
      </c>
      <c r="E7" s="110" t="s">
        <v>315</v>
      </c>
      <c r="F7" s="110" t="s">
        <v>315</v>
      </c>
      <c r="G7" s="110" t="s">
        <v>410</v>
      </c>
      <c r="H7" s="110" t="s">
        <v>333</v>
      </c>
      <c r="I7" s="110" t="s">
        <v>313</v>
      </c>
      <c r="J7" s="110" t="s">
        <v>313</v>
      </c>
      <c r="K7" s="4"/>
      <c r="L7" s="6"/>
    </row>
    <row r="8" spans="2:16" x14ac:dyDescent="0.25">
      <c r="B8" s="25" t="s">
        <v>104</v>
      </c>
      <c r="C8" s="13">
        <v>45278</v>
      </c>
      <c r="D8" s="13">
        <v>45278</v>
      </c>
      <c r="E8" s="13">
        <v>45279</v>
      </c>
      <c r="F8" s="13">
        <v>45279</v>
      </c>
      <c r="G8" s="13">
        <v>45279</v>
      </c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304</v>
      </c>
      <c r="E9" s="13" t="s">
        <v>305</v>
      </c>
      <c r="F9" s="13" t="s">
        <v>305</v>
      </c>
      <c r="G9" s="13" t="s">
        <v>304</v>
      </c>
      <c r="H9" s="4" t="s">
        <v>337</v>
      </c>
      <c r="I9" s="4" t="s">
        <v>337</v>
      </c>
      <c r="J9" s="4" t="s">
        <v>337</v>
      </c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6</v>
      </c>
      <c r="D15" s="4">
        <v>7</v>
      </c>
      <c r="E15" s="4"/>
      <c r="F15" s="4"/>
      <c r="G15" s="4">
        <v>10</v>
      </c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6</v>
      </c>
      <c r="D16" s="4">
        <v>10</v>
      </c>
      <c r="E16" s="4"/>
      <c r="F16" s="4"/>
      <c r="G16" s="4">
        <v>10</v>
      </c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6</v>
      </c>
      <c r="D17" s="4">
        <v>9</v>
      </c>
      <c r="E17" s="4"/>
      <c r="F17" s="4"/>
      <c r="G17" s="4">
        <v>10</v>
      </c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>
        <v>10</v>
      </c>
      <c r="E19" s="4"/>
      <c r="F19" s="4"/>
      <c r="G19" s="4">
        <v>8</v>
      </c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10</v>
      </c>
      <c r="D20" s="4">
        <v>10</v>
      </c>
      <c r="E20" s="4"/>
      <c r="F20" s="4"/>
      <c r="G20" s="4">
        <v>8</v>
      </c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0</v>
      </c>
      <c r="D21" s="4">
        <v>10</v>
      </c>
      <c r="E21" s="4"/>
      <c r="F21" s="4"/>
      <c r="G21" s="4">
        <v>8</v>
      </c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10</v>
      </c>
      <c r="D23" s="4">
        <v>10</v>
      </c>
      <c r="E23" s="4"/>
      <c r="F23" s="4"/>
      <c r="G23" s="4">
        <v>9</v>
      </c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10</v>
      </c>
      <c r="D24" s="4">
        <v>10</v>
      </c>
      <c r="E24" s="4"/>
      <c r="F24" s="4"/>
      <c r="G24" s="4">
        <v>8</v>
      </c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10</v>
      </c>
      <c r="D25" s="4">
        <v>10</v>
      </c>
      <c r="E25" s="4"/>
      <c r="F25" s="4"/>
      <c r="G25" s="4">
        <v>10</v>
      </c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7</v>
      </c>
      <c r="D26" s="4">
        <v>8</v>
      </c>
      <c r="E26" s="4"/>
      <c r="F26" s="4"/>
      <c r="G26" s="4">
        <v>7</v>
      </c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0</v>
      </c>
      <c r="D27" s="4">
        <v>0</v>
      </c>
      <c r="E27" s="4"/>
      <c r="F27" s="4"/>
      <c r="G27" s="4">
        <v>0</v>
      </c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7</v>
      </c>
      <c r="D28" s="4">
        <v>9</v>
      </c>
      <c r="E28" s="4"/>
      <c r="F28" s="4"/>
      <c r="G28" s="4">
        <v>8</v>
      </c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7</v>
      </c>
      <c r="D29" s="4">
        <v>9</v>
      </c>
      <c r="E29" s="4"/>
      <c r="F29" s="4"/>
      <c r="G29" s="4">
        <v>8</v>
      </c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7</v>
      </c>
      <c r="D30" s="4">
        <v>9</v>
      </c>
      <c r="E30" s="4"/>
      <c r="F30" s="4"/>
      <c r="G30" s="4">
        <v>8</v>
      </c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9</v>
      </c>
      <c r="D32" s="4">
        <v>10</v>
      </c>
      <c r="E32" s="4"/>
      <c r="F32" s="4"/>
      <c r="G32" s="4">
        <v>10</v>
      </c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10</v>
      </c>
      <c r="D33" s="4">
        <v>10</v>
      </c>
      <c r="E33" s="4"/>
      <c r="F33" s="4"/>
      <c r="G33" s="4">
        <v>0</v>
      </c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10</v>
      </c>
      <c r="D34" s="4">
        <v>10</v>
      </c>
      <c r="E34" s="4"/>
      <c r="F34" s="4"/>
      <c r="G34" s="4">
        <v>10</v>
      </c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10</v>
      </c>
      <c r="D35" s="4">
        <v>10</v>
      </c>
      <c r="E35" s="4"/>
      <c r="F35" s="4"/>
      <c r="G35" s="4">
        <v>10</v>
      </c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>
        <v>10</v>
      </c>
      <c r="E36" s="4"/>
      <c r="F36" s="4"/>
      <c r="G36" s="4">
        <v>10</v>
      </c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0</v>
      </c>
      <c r="D37" s="4">
        <v>0</v>
      </c>
      <c r="E37" s="4"/>
      <c r="F37" s="4"/>
      <c r="G37" s="4">
        <v>0</v>
      </c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10</v>
      </c>
      <c r="D39" s="4">
        <v>10</v>
      </c>
      <c r="E39" s="4"/>
      <c r="F39" s="4"/>
      <c r="G39" s="4">
        <v>10</v>
      </c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7</v>
      </c>
      <c r="D40" s="4">
        <v>10</v>
      </c>
      <c r="E40" s="4"/>
      <c r="F40" s="4"/>
      <c r="G40" s="4">
        <v>10</v>
      </c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10</v>
      </c>
      <c r="D41" s="4">
        <v>10</v>
      </c>
      <c r="E41" s="4"/>
      <c r="F41" s="4"/>
      <c r="G41" s="4">
        <v>10</v>
      </c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>
        <v>10</v>
      </c>
      <c r="E42" s="8"/>
      <c r="F42" s="8"/>
      <c r="G42" s="8">
        <v>10</v>
      </c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>
        <v>10</v>
      </c>
      <c r="F61" s="4">
        <v>10</v>
      </c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>
        <v>10</v>
      </c>
      <c r="F62" s="4">
        <v>8</v>
      </c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>
        <v>10</v>
      </c>
      <c r="F64" s="4">
        <v>10</v>
      </c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>
        <v>9</v>
      </c>
      <c r="F65" s="4">
        <v>10</v>
      </c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>
        <v>10</v>
      </c>
      <c r="F66" s="4">
        <v>10</v>
      </c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>
        <v>10</v>
      </c>
      <c r="F67" s="4">
        <v>10</v>
      </c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>
        <v>10</v>
      </c>
      <c r="F68" s="4">
        <v>10</v>
      </c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>
        <v>10</v>
      </c>
      <c r="F69" s="4">
        <v>10</v>
      </c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>
        <v>10</v>
      </c>
      <c r="F70" s="4">
        <v>10</v>
      </c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>
        <v>9</v>
      </c>
      <c r="F71" s="4">
        <v>10</v>
      </c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>
        <v>9</v>
      </c>
      <c r="F72" s="4">
        <v>10</v>
      </c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>
        <v>10</v>
      </c>
      <c r="F73" s="4">
        <v>10</v>
      </c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>
        <v>10</v>
      </c>
      <c r="F74" s="8">
        <v>10</v>
      </c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337</v>
      </c>
      <c r="I140" s="31" t="s">
        <v>337</v>
      </c>
      <c r="J140" s="31" t="s">
        <v>337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334</v>
      </c>
      <c r="I141" s="31" t="s">
        <v>334</v>
      </c>
      <c r="J141" s="31" t="s">
        <v>334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/>
      <c r="H142" s="14" t="s">
        <v>97</v>
      </c>
      <c r="I142" s="14" t="s">
        <v>97</v>
      </c>
      <c r="J142" s="14" t="s">
        <v>97</v>
      </c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/>
      <c r="H144" s="4">
        <v>10</v>
      </c>
      <c r="I144" s="4">
        <v>10</v>
      </c>
      <c r="J144" s="4">
        <v>10</v>
      </c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/>
      <c r="H145" s="4">
        <v>10</v>
      </c>
      <c r="I145" s="4">
        <v>10</v>
      </c>
      <c r="J145" s="4">
        <v>10</v>
      </c>
      <c r="K145" s="4"/>
      <c r="L145" s="6"/>
    </row>
    <row r="146" spans="2:12" ht="56.25" x14ac:dyDescent="0.25">
      <c r="B146" s="38" t="s">
        <v>149</v>
      </c>
      <c r="C146" s="112"/>
      <c r="D146" s="113"/>
      <c r="E146" s="4"/>
      <c r="F146" s="4"/>
      <c r="G146" s="4"/>
      <c r="H146" s="4">
        <v>10</v>
      </c>
      <c r="I146" s="4">
        <v>10</v>
      </c>
      <c r="J146" s="4">
        <v>10</v>
      </c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/>
      <c r="H148" s="4">
        <v>10</v>
      </c>
      <c r="I148" s="4">
        <v>10</v>
      </c>
      <c r="J148" s="4">
        <v>10</v>
      </c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/>
      <c r="H149" s="4">
        <v>10</v>
      </c>
      <c r="I149" s="4">
        <v>10</v>
      </c>
      <c r="J149" s="4">
        <v>10</v>
      </c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/>
      <c r="H150" s="4">
        <v>10</v>
      </c>
      <c r="I150" s="4">
        <v>10</v>
      </c>
      <c r="J150" s="4">
        <v>10</v>
      </c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/>
      <c r="H151" s="4">
        <v>10</v>
      </c>
      <c r="I151" s="4">
        <v>10</v>
      </c>
      <c r="J151" s="4">
        <v>10</v>
      </c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/>
      <c r="H152" s="4">
        <v>10</v>
      </c>
      <c r="I152" s="4">
        <v>10</v>
      </c>
      <c r="J152" s="4">
        <v>10</v>
      </c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/>
      <c r="H153" s="4">
        <v>10</v>
      </c>
      <c r="I153" s="4">
        <v>10</v>
      </c>
      <c r="J153" s="4">
        <v>10</v>
      </c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/>
      <c r="H154" s="4">
        <v>10</v>
      </c>
      <c r="I154" s="4">
        <v>10</v>
      </c>
      <c r="J154" s="4">
        <v>10</v>
      </c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/>
      <c r="H155" s="4">
        <v>10</v>
      </c>
      <c r="I155" s="4">
        <v>10</v>
      </c>
      <c r="J155" s="4">
        <v>10</v>
      </c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/>
      <c r="H157" s="4">
        <v>10</v>
      </c>
      <c r="I157" s="4">
        <v>10</v>
      </c>
      <c r="J157" s="4">
        <v>10</v>
      </c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/>
      <c r="H158" s="4">
        <v>10</v>
      </c>
      <c r="I158" s="4">
        <v>10</v>
      </c>
      <c r="J158" s="4">
        <v>10</v>
      </c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/>
      <c r="H159" s="4">
        <v>10</v>
      </c>
      <c r="I159" s="4">
        <v>10</v>
      </c>
      <c r="J159" s="4">
        <v>10</v>
      </c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/>
      <c r="H160" s="4">
        <v>10</v>
      </c>
      <c r="I160" s="4">
        <v>10</v>
      </c>
      <c r="J160" s="4">
        <v>10</v>
      </c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/>
      <c r="H162" s="4">
        <v>10</v>
      </c>
      <c r="I162" s="4">
        <v>10</v>
      </c>
      <c r="J162" s="4">
        <v>10</v>
      </c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/>
      <c r="H163" s="4">
        <v>10</v>
      </c>
      <c r="I163" s="4">
        <v>10</v>
      </c>
      <c r="J163" s="4">
        <v>10</v>
      </c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/>
      <c r="H164" s="4">
        <v>10</v>
      </c>
      <c r="I164" s="4">
        <v>10</v>
      </c>
      <c r="J164" s="4">
        <v>10</v>
      </c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/>
      <c r="I166" s="4"/>
      <c r="J166" s="4">
        <v>5</v>
      </c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>
        <v>3</v>
      </c>
      <c r="I167" s="4">
        <v>3</v>
      </c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>
        <v>5</v>
      </c>
      <c r="J171" s="4">
        <v>5</v>
      </c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>
        <v>5</v>
      </c>
      <c r="H172" s="4">
        <v>5</v>
      </c>
      <c r="I172" s="4">
        <v>5</v>
      </c>
      <c r="J172" s="4">
        <v>5</v>
      </c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0</v>
      </c>
      <c r="D173" s="4">
        <v>3</v>
      </c>
      <c r="E173" s="4">
        <v>3</v>
      </c>
      <c r="F173" s="4">
        <v>3</v>
      </c>
      <c r="G173" s="4">
        <v>3</v>
      </c>
      <c r="H173" s="4">
        <v>3</v>
      </c>
      <c r="I173" s="4">
        <v>3</v>
      </c>
      <c r="J173" s="4">
        <v>3</v>
      </c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>
        <v>5</v>
      </c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110">
        <v>5</v>
      </c>
      <c r="E175" s="110">
        <v>5</v>
      </c>
      <c r="F175" s="110">
        <v>5</v>
      </c>
      <c r="G175" s="110">
        <v>5</v>
      </c>
      <c r="H175" s="4">
        <v>0</v>
      </c>
      <c r="I175" s="4">
        <v>0</v>
      </c>
      <c r="J175" s="4">
        <v>0</v>
      </c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202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234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150</v>
      </c>
      <c r="F176" s="8">
        <f t="shared" si="0"/>
        <v>151</v>
      </c>
      <c r="G176" s="8">
        <f t="shared" si="0"/>
        <v>215</v>
      </c>
      <c r="H176" s="8">
        <f>SUM(H175+H174+H173+H172+H171+H168+H167+H166+H164+H163+H162+H160+H159+H158+H157+H155+H154+H153+H152+H151+H150+H149+H148+H146+H145+H144+H16+H138+H137+H136+H135+H134+H133+H132+H131+H130+H129+H128+H126+H125+H122+H121+H120+H119+H118+H117+H116+H115+H114+H113+H112+H111+H110+H109+H108+H107+H106+H105+H103+H102+H101+H100+H97+H96+H95+H94+H93+H92+H91+H89+H88+H87+H86+H84+H83+H82+H81+H80+H78+H77+H74+H73+H72+H71+H70+H69+H68+H67+H66+H65+H64+H62+H61+H58+H57+H56+H55+H54+H53+H52+H51+H50+H49+H48+H46+H45+H42+H41+H40+H39+H37+H36+H35+H34+H33+H32+H30+H29+H28+H27+H26+H25+H24+H23+H21+H20+H19+H17+H15)</f>
        <v>201</v>
      </c>
      <c r="I176" s="8">
        <f>SUM(I175+I174+I173+I172+I171+I168+I167+I166+I164+I163+I162+I160+I159+I158+I157+I155+I154+I153+I152+I151+I150+I149+I148+I146+I145+I144+I16+I138+I137+I136+I135+I134+I133+I132+I131+I130+I129+I128+I126+I125+I122+I121+I120+I119+I118+I117+I116+I115+I114+I113+I112+I111+I110+I109+I108+I107+I106+I105+I103+I102+I101+I100+I97+I96+I95+I94+I93+I92+I91+I89+I88+I87+I86+I84+I83+I82+I81+I80+I78+I77+I74+I73+I72+I71+I70+I69+I68+I67+I66+I65+I64+I62+I61+I58+I57+I56+I55+I54+I53+I52+I51+I50+I49+I48+I46+I45+I42+I41+I40+I39+I37+I36+I35+I34+I33+I32+I30+I29+I28+I27+I26+I25+I24+I23+I21+I20+I19+I17+I15)</f>
        <v>201</v>
      </c>
      <c r="J176" s="8">
        <f t="shared" si="0"/>
        <v>203</v>
      </c>
      <c r="K176" s="8">
        <f t="shared" si="0"/>
        <v>0</v>
      </c>
      <c r="L176" s="8">
        <f t="shared" si="0"/>
        <v>0</v>
      </c>
      <c r="M176" s="28">
        <f>AVERAGE(C176:J176)</f>
        <v>194.625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97</v>
      </c>
      <c r="G178" s="100" t="s">
        <v>97</v>
      </c>
      <c r="H178" s="100" t="s">
        <v>97</v>
      </c>
      <c r="I178" s="100" t="s">
        <v>97</v>
      </c>
      <c r="J178" s="100" t="s">
        <v>97</v>
      </c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97</v>
      </c>
      <c r="G180" s="4" t="s">
        <v>97</v>
      </c>
      <c r="H180" s="4" t="s">
        <v>306</v>
      </c>
      <c r="I180" s="4" t="s">
        <v>97</v>
      </c>
      <c r="J180" s="4" t="s">
        <v>97</v>
      </c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 t="s">
        <v>306</v>
      </c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 t="s">
        <v>97</v>
      </c>
      <c r="H182" s="8" t="s">
        <v>97</v>
      </c>
      <c r="I182" s="8" t="s">
        <v>97</v>
      </c>
      <c r="J182" s="8" t="s">
        <v>97</v>
      </c>
      <c r="K182" s="8"/>
      <c r="L182" s="9"/>
    </row>
  </sheetData>
  <sheetProtection algorithmName="SHA-512" hashValue="m3LQh74ZnF7Q0uJG0zIvcm//uoRQ/1e8ILUF3venbbRSUqMob5uV3+pdKI6av6sltBWOg8VGQO3YS3MN0QcmCg==" saltValue="bzD+uxk5FoJNXNWyg4J77w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182"/>
  <sheetViews>
    <sheetView view="pageBreakPreview" zoomScale="70" zoomScaleNormal="100" zoomScaleSheetLayoutView="70" workbookViewId="0">
      <pane ySplit="3015" topLeftCell="A71" activePane="bottomLeft"/>
      <selection activeCell="F7" activeCellId="1" sqref="D7 F7"/>
      <selection pane="bottomLeft" activeCell="W177" sqref="W177"/>
    </sheetView>
  </sheetViews>
  <sheetFormatPr defaultRowHeight="18.75" x14ac:dyDescent="0.25"/>
  <cols>
    <col min="1" max="1" width="9.140625" style="20"/>
    <col min="2" max="2" width="66.42578125" style="20" customWidth="1"/>
    <col min="3" max="6" width="17.7109375" style="1" customWidth="1"/>
    <col min="7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411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412</v>
      </c>
      <c r="D5" s="2" t="s">
        <v>413</v>
      </c>
      <c r="E5" s="2" t="s">
        <v>414</v>
      </c>
      <c r="F5" s="2" t="s">
        <v>415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410</v>
      </c>
      <c r="E7" s="110" t="s">
        <v>318</v>
      </c>
      <c r="F7" s="110" t="s">
        <v>410</v>
      </c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45272</v>
      </c>
      <c r="D8" s="13">
        <v>45274</v>
      </c>
      <c r="E8" s="13">
        <v>45275</v>
      </c>
      <c r="F8" s="13">
        <v>45275</v>
      </c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416</v>
      </c>
      <c r="D9" s="13" t="s">
        <v>304</v>
      </c>
      <c r="E9" s="13" t="s">
        <v>417</v>
      </c>
      <c r="F9" s="13" t="s">
        <v>305</v>
      </c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>
        <v>10</v>
      </c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>
        <v>10</v>
      </c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>
        <v>9</v>
      </c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>
        <v>10</v>
      </c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>
        <v>10</v>
      </c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>
        <v>10</v>
      </c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>
        <v>9</v>
      </c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>
        <v>10</v>
      </c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>
        <v>10</v>
      </c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>
        <v>10</v>
      </c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>
        <v>10</v>
      </c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>
        <v>8</v>
      </c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>
        <v>9</v>
      </c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>
        <v>10</v>
      </c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>
        <v>9</v>
      </c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>
        <v>10</v>
      </c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>
        <v>8</v>
      </c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>
        <v>8</v>
      </c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>
        <v>10</v>
      </c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>
        <v>9</v>
      </c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>
        <v>9</v>
      </c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>
        <v>10</v>
      </c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>
        <v>10</v>
      </c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>
        <v>10</v>
      </c>
      <c r="E42" s="8"/>
      <c r="F42" s="8"/>
      <c r="G42" s="8"/>
      <c r="H42" s="8"/>
      <c r="I42" s="8"/>
      <c r="J42" s="8"/>
      <c r="K42" s="8"/>
      <c r="L42" s="9"/>
    </row>
    <row r="43" spans="2:15" ht="35.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x14ac:dyDescent="0.25">
      <c r="B45" s="25" t="s">
        <v>13</v>
      </c>
      <c r="C45" s="4"/>
      <c r="D45" s="4"/>
      <c r="E45" s="4">
        <v>10</v>
      </c>
      <c r="F45" s="4"/>
      <c r="G45" s="4"/>
      <c r="H45" s="4"/>
      <c r="I45" s="4"/>
      <c r="J45" s="4"/>
      <c r="K45" s="4"/>
      <c r="L45" s="6"/>
    </row>
    <row r="46" spans="2:15" ht="37.5" x14ac:dyDescent="0.25">
      <c r="B46" s="25" t="s">
        <v>14</v>
      </c>
      <c r="C46" s="4"/>
      <c r="D46" s="4"/>
      <c r="E46" s="4">
        <v>10</v>
      </c>
      <c r="F46" s="4"/>
      <c r="G46" s="4"/>
      <c r="H46" s="4"/>
      <c r="I46" s="4"/>
      <c r="J46" s="4"/>
      <c r="K46" s="4"/>
      <c r="L46" s="6"/>
    </row>
    <row r="47" spans="2:15" ht="18.75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x14ac:dyDescent="0.25">
      <c r="B48" s="25" t="s">
        <v>43</v>
      </c>
      <c r="C48" s="4"/>
      <c r="D48" s="4"/>
      <c r="E48" s="4">
        <v>9</v>
      </c>
      <c r="F48" s="4"/>
      <c r="G48" s="4"/>
      <c r="H48" s="4"/>
      <c r="I48" s="4"/>
      <c r="J48" s="4"/>
      <c r="K48" s="4"/>
      <c r="L48" s="6"/>
    </row>
    <row r="49" spans="2:12" ht="37.5" x14ac:dyDescent="0.25">
      <c r="B49" s="25" t="s">
        <v>44</v>
      </c>
      <c r="C49" s="4"/>
      <c r="D49" s="4"/>
      <c r="E49" s="4">
        <v>9</v>
      </c>
      <c r="F49" s="4"/>
      <c r="G49" s="4"/>
      <c r="H49" s="4"/>
      <c r="I49" s="4"/>
      <c r="J49" s="4"/>
      <c r="K49" s="4"/>
      <c r="L49" s="6"/>
    </row>
    <row r="50" spans="2:12" ht="56.25" x14ac:dyDescent="0.25">
      <c r="B50" s="25" t="s">
        <v>45</v>
      </c>
      <c r="C50" s="4"/>
      <c r="D50" s="4"/>
      <c r="E50" s="4">
        <v>10</v>
      </c>
      <c r="F50" s="4"/>
      <c r="G50" s="4"/>
      <c r="H50" s="4"/>
      <c r="I50" s="4"/>
      <c r="J50" s="4"/>
      <c r="K50" s="4"/>
      <c r="L50" s="6"/>
    </row>
    <row r="51" spans="2:12" ht="37.5" x14ac:dyDescent="0.25">
      <c r="B51" s="25" t="s">
        <v>46</v>
      </c>
      <c r="C51" s="4"/>
      <c r="D51" s="4"/>
      <c r="E51" s="4">
        <v>9</v>
      </c>
      <c r="F51" s="4"/>
      <c r="G51" s="4"/>
      <c r="H51" s="4"/>
      <c r="I51" s="4"/>
      <c r="J51" s="4"/>
      <c r="K51" s="4"/>
      <c r="L51" s="6"/>
    </row>
    <row r="52" spans="2:12" ht="37.5" x14ac:dyDescent="0.25">
      <c r="B52" s="25" t="s">
        <v>47</v>
      </c>
      <c r="C52" s="4"/>
      <c r="D52" s="4"/>
      <c r="E52" s="4">
        <v>10</v>
      </c>
      <c r="F52" s="4"/>
      <c r="G52" s="4"/>
      <c r="H52" s="4"/>
      <c r="I52" s="4"/>
      <c r="J52" s="4"/>
      <c r="K52" s="4"/>
      <c r="L52" s="6"/>
    </row>
    <row r="53" spans="2:12" ht="56.25" x14ac:dyDescent="0.25">
      <c r="B53" s="25" t="s">
        <v>48</v>
      </c>
      <c r="C53" s="4"/>
      <c r="D53" s="4"/>
      <c r="E53" s="4">
        <v>9</v>
      </c>
      <c r="F53" s="4"/>
      <c r="G53" s="4"/>
      <c r="H53" s="4"/>
      <c r="I53" s="4"/>
      <c r="J53" s="4"/>
      <c r="K53" s="4"/>
      <c r="L53" s="6"/>
    </row>
    <row r="54" spans="2:12" ht="37.5" x14ac:dyDescent="0.25">
      <c r="B54" s="25" t="s">
        <v>49</v>
      </c>
      <c r="C54" s="4"/>
      <c r="D54" s="4"/>
      <c r="E54" s="4">
        <v>10</v>
      </c>
      <c r="F54" s="4"/>
      <c r="G54" s="4"/>
      <c r="H54" s="4"/>
      <c r="I54" s="4"/>
      <c r="J54" s="4"/>
      <c r="K54" s="4"/>
      <c r="L54" s="6"/>
    </row>
    <row r="55" spans="2:12" ht="37.5" x14ac:dyDescent="0.25">
      <c r="B55" s="25" t="s">
        <v>50</v>
      </c>
      <c r="C55" s="4"/>
      <c r="D55" s="4"/>
      <c r="E55" s="4">
        <v>10</v>
      </c>
      <c r="F55" s="4"/>
      <c r="G55" s="4"/>
      <c r="H55" s="4"/>
      <c r="I55" s="4"/>
      <c r="J55" s="4"/>
      <c r="K55" s="4"/>
      <c r="L55" s="6"/>
    </row>
    <row r="56" spans="2:12" ht="37.5" x14ac:dyDescent="0.25">
      <c r="B56" s="25" t="s">
        <v>51</v>
      </c>
      <c r="C56" s="4"/>
      <c r="D56" s="4"/>
      <c r="E56" s="4">
        <v>9</v>
      </c>
      <c r="F56" s="4"/>
      <c r="G56" s="4"/>
      <c r="H56" s="4"/>
      <c r="I56" s="4"/>
      <c r="J56" s="4"/>
      <c r="K56" s="4"/>
      <c r="L56" s="6"/>
    </row>
    <row r="57" spans="2:12" ht="37.5" x14ac:dyDescent="0.25">
      <c r="B57" s="25" t="s">
        <v>52</v>
      </c>
      <c r="C57" s="4"/>
      <c r="D57" s="4"/>
      <c r="E57" s="4">
        <v>8</v>
      </c>
      <c r="F57" s="4"/>
      <c r="G57" s="4"/>
      <c r="H57" s="4"/>
      <c r="I57" s="4"/>
      <c r="J57" s="4"/>
      <c r="K57" s="4"/>
      <c r="L57" s="6"/>
    </row>
    <row r="58" spans="2:12" ht="94.5" thickBot="1" x14ac:dyDescent="0.3">
      <c r="B58" s="26" t="s">
        <v>53</v>
      </c>
      <c r="C58" s="8"/>
      <c r="D58" s="8"/>
      <c r="E58" s="8">
        <v>10</v>
      </c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>
        <v>10</v>
      </c>
      <c r="D61" s="4"/>
      <c r="E61" s="4"/>
      <c r="F61" s="4">
        <v>10</v>
      </c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>
        <v>10</v>
      </c>
      <c r="D62" s="4"/>
      <c r="E62" s="4"/>
      <c r="F62" s="4">
        <v>10</v>
      </c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>
        <v>10</v>
      </c>
      <c r="D64" s="4"/>
      <c r="E64" s="4"/>
      <c r="F64" s="4">
        <v>10</v>
      </c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>
        <v>10</v>
      </c>
      <c r="D65" s="4"/>
      <c r="E65" s="4"/>
      <c r="F65" s="4">
        <v>10</v>
      </c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>
        <v>9</v>
      </c>
      <c r="D66" s="4"/>
      <c r="E66" s="4"/>
      <c r="F66" s="4">
        <v>10</v>
      </c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>
        <v>8</v>
      </c>
      <c r="D67" s="4"/>
      <c r="E67" s="4"/>
      <c r="F67" s="4">
        <v>10</v>
      </c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>
        <v>10</v>
      </c>
      <c r="D68" s="4"/>
      <c r="E68" s="4"/>
      <c r="F68" s="4">
        <v>10</v>
      </c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>
        <v>10</v>
      </c>
      <c r="D69" s="4"/>
      <c r="E69" s="4"/>
      <c r="F69" s="4">
        <v>10</v>
      </c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>
        <v>8</v>
      </c>
      <c r="D70" s="4"/>
      <c r="E70" s="4"/>
      <c r="F70" s="4">
        <v>10</v>
      </c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>
        <v>10</v>
      </c>
      <c r="D71" s="4"/>
      <c r="E71" s="4"/>
      <c r="F71" s="4">
        <v>7</v>
      </c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>
        <v>8</v>
      </c>
      <c r="D72" s="4"/>
      <c r="E72" s="4"/>
      <c r="F72" s="4">
        <v>8</v>
      </c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>
        <v>10</v>
      </c>
      <c r="D73" s="4"/>
      <c r="E73" s="4"/>
      <c r="F73" s="4">
        <v>10</v>
      </c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>
        <v>8</v>
      </c>
      <c r="D74" s="8"/>
      <c r="E74" s="8"/>
      <c r="F74" s="8">
        <v>8</v>
      </c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hidden="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hidden="1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hidden="1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hidden="1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hidden="1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hidden="1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hidden="1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hidden="1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hidden="1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hidden="1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hidden="1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hidden="1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hidden="1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hidden="1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hidden="1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hidden="1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hidden="1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hidden="1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hidden="1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hidden="1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hidden="1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hidden="1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hidden="1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hidden="1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hidden="1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hidden="1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hidden="1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hidden="1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hidden="1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hidden="1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5</v>
      </c>
      <c r="E173" s="4">
        <v>5</v>
      </c>
      <c r="F173" s="4">
        <v>5</v>
      </c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110">
        <v>5</v>
      </c>
      <c r="E175" s="110">
        <v>5</v>
      </c>
      <c r="F175" s="110">
        <v>5</v>
      </c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146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253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148</v>
      </c>
      <c r="F176" s="8">
        <f t="shared" si="0"/>
        <v>148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AVERAGE(C176:F176)</f>
        <v>173.75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97</v>
      </c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97</v>
      </c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/>
      <c r="H182" s="8"/>
      <c r="I182" s="8"/>
      <c r="J182" s="8"/>
      <c r="K182" s="8"/>
      <c r="L182" s="9"/>
    </row>
  </sheetData>
  <sheetProtection algorithmName="SHA-512" hashValue="mIzufzjsx/DEgLuDAAgLkqa7EFmJhtbTMJ69rwSkfP4rsLDithJFDQYtejYKjyBZkz9TEBu1WXxdvHGPAddEDA==" saltValue="w0x+exZaN0Y+OfT7rO0xK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182"/>
  <sheetViews>
    <sheetView view="pageBreakPreview" zoomScale="70" zoomScaleNormal="100" zoomScaleSheetLayoutView="70" workbookViewId="0">
      <pane ySplit="3015" topLeftCell="A71" activePane="bottomLeft"/>
      <selection activeCell="C7" sqref="C7"/>
      <selection pane="bottomLeft" activeCell="W181" sqref="W181"/>
    </sheetView>
  </sheetViews>
  <sheetFormatPr defaultRowHeight="18.75" x14ac:dyDescent="0.25"/>
  <cols>
    <col min="1" max="1" width="9.140625" style="20"/>
    <col min="2" max="2" width="66.42578125" style="20" customWidth="1"/>
    <col min="3" max="3" width="17.7109375" style="1" customWidth="1"/>
    <col min="4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418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419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318</v>
      </c>
      <c r="D7" s="4"/>
      <c r="E7" s="4"/>
      <c r="F7" s="4"/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45281</v>
      </c>
      <c r="D8" s="13"/>
      <c r="E8" s="13"/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305</v>
      </c>
      <c r="D9" s="13"/>
      <c r="E9" s="13"/>
      <c r="F9" s="13"/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hidden="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hidden="1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hidden="1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hidden="1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hidden="1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hidden="1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hidden="1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hidden="1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hidden="1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hidden="1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hidden="1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hidden="1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hidden="1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hidden="1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hidden="1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hidden="1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hidden="1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hidden="1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hidden="1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hidden="1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hidden="1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hidden="1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hidden="1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hidden="1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hidden="1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hidden="1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hidden="1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hidden="1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hidden="1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hidden="1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>
        <v>10</v>
      </c>
      <c r="D61" s="4"/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>
        <v>10</v>
      </c>
      <c r="D62" s="4"/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>
        <v>10</v>
      </c>
      <c r="D64" s="4"/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>
        <v>10</v>
      </c>
      <c r="D65" s="4"/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>
        <v>6</v>
      </c>
      <c r="D66" s="4"/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>
        <v>10</v>
      </c>
      <c r="D67" s="4"/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>
        <v>10</v>
      </c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>
        <v>10</v>
      </c>
      <c r="D69" s="4"/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>
        <v>10</v>
      </c>
      <c r="D70" s="4"/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>
        <v>6</v>
      </c>
      <c r="D71" s="4"/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>
        <v>10</v>
      </c>
      <c r="D72" s="4"/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>
        <v>10</v>
      </c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>
        <v>10</v>
      </c>
      <c r="D74" s="8"/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hidden="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hidden="1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hidden="1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hidden="1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hidden="1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hidden="1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hidden="1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hidden="1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hidden="1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hidden="1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hidden="1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hidden="1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hidden="1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hidden="1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hidden="1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hidden="1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hidden="1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hidden="1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hidden="1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hidden="1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hidden="1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hidden="1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hidden="1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hidden="1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hidden="1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hidden="1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hidden="1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hidden="1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hidden="1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hidden="1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/>
      <c r="E171" s="4"/>
      <c r="F171" s="4"/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/>
      <c r="E172" s="4"/>
      <c r="F172" s="4"/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/>
      <c r="E173" s="4"/>
      <c r="F173" s="4"/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/>
      <c r="E174" s="4"/>
      <c r="F174" s="4"/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4"/>
      <c r="E175" s="4"/>
      <c r="F175" s="4"/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145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0</v>
      </c>
      <c r="F176" s="8">
        <f t="shared" si="0"/>
        <v>0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AVERAGE(C176)</f>
        <v>145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/>
      <c r="E178" s="100"/>
      <c r="F178" s="100"/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/>
      <c r="E180" s="4"/>
      <c r="F180" s="4"/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97</v>
      </c>
      <c r="D181" s="4"/>
      <c r="E181" s="4"/>
      <c r="F181" s="4"/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306</v>
      </c>
      <c r="D182" s="8"/>
      <c r="E182" s="8"/>
      <c r="F182" s="8"/>
      <c r="G182" s="8"/>
      <c r="H182" s="8"/>
      <c r="I182" s="8"/>
      <c r="J182" s="8"/>
      <c r="K182" s="8"/>
      <c r="L182" s="9"/>
    </row>
  </sheetData>
  <sheetProtection algorithmName="SHA-512" hashValue="KLdmikTZ2NxrGyVowlL9HuwVDFRmCaRIQJGhfFZ8j2z8EHLcyvr8+NOw/Mwgg01csfiE56Eihy/bGgNJiuHgyw==" saltValue="8EZyVwAjpsDXzBFOuBAyKw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D7" sqref="D7"/>
      <selection pane="bottomLeft" activeCell="W179" sqref="W179"/>
    </sheetView>
  </sheetViews>
  <sheetFormatPr defaultRowHeight="18.75" x14ac:dyDescent="0.25"/>
  <cols>
    <col min="1" max="1" width="9.140625" style="20"/>
    <col min="2" max="2" width="66.42578125" style="20" customWidth="1"/>
    <col min="3" max="7" width="17.7109375" style="1" customWidth="1"/>
    <col min="8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429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434</v>
      </c>
      <c r="D5" s="2" t="s">
        <v>430</v>
      </c>
      <c r="E5" s="2" t="s">
        <v>431</v>
      </c>
      <c r="F5" s="2" t="s">
        <v>432</v>
      </c>
      <c r="G5" s="2" t="s">
        <v>433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330</v>
      </c>
      <c r="E7" s="110" t="s">
        <v>313</v>
      </c>
      <c r="F7" s="110" t="s">
        <v>313</v>
      </c>
      <c r="G7" s="110" t="s">
        <v>313</v>
      </c>
      <c r="H7" s="4"/>
      <c r="I7" s="4"/>
      <c r="J7" s="4"/>
      <c r="K7" s="4"/>
      <c r="L7" s="6"/>
    </row>
    <row r="8" spans="2:16" x14ac:dyDescent="0.25">
      <c r="B8" s="25" t="s">
        <v>104</v>
      </c>
      <c r="C8" s="13"/>
      <c r="D8" s="13">
        <v>45281</v>
      </c>
      <c r="E8" s="13">
        <v>45282</v>
      </c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332</v>
      </c>
      <c r="D9" s="13" t="s">
        <v>304</v>
      </c>
      <c r="E9" s="13" t="s">
        <v>305</v>
      </c>
      <c r="F9" s="13" t="s">
        <v>332</v>
      </c>
      <c r="G9" s="13" t="s">
        <v>332</v>
      </c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/>
      <c r="D11" s="4" t="s">
        <v>9</v>
      </c>
      <c r="E11" s="4"/>
      <c r="F11" s="4"/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/>
      <c r="D12" s="8" t="s">
        <v>9</v>
      </c>
      <c r="E12" s="8"/>
      <c r="F12" s="8"/>
      <c r="G12" s="8"/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>
        <v>7</v>
      </c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>
        <v>7</v>
      </c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>
        <v>6</v>
      </c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>
        <v>8</v>
      </c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>
        <v>8</v>
      </c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>
        <v>6</v>
      </c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>
        <v>8</v>
      </c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>
        <v>8</v>
      </c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>
        <v>7</v>
      </c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>
        <v>5</v>
      </c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>
        <v>5</v>
      </c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>
        <v>6</v>
      </c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>
        <v>8</v>
      </c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>
        <v>8</v>
      </c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>
        <v>8</v>
      </c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>
        <v>7</v>
      </c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>
        <v>7</v>
      </c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>
        <v>8</v>
      </c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>
        <v>9</v>
      </c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>
        <v>7</v>
      </c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>
        <v>10</v>
      </c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>
        <v>6</v>
      </c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>
        <v>10</v>
      </c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>
        <v>10</v>
      </c>
      <c r="E42" s="8"/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>
        <v>0</v>
      </c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>
        <v>0</v>
      </c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>
        <v>0</v>
      </c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>
        <v>0</v>
      </c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>
        <v>0</v>
      </c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>
        <v>0</v>
      </c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>
        <v>0</v>
      </c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>
        <v>0</v>
      </c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>
        <v>0</v>
      </c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>
        <v>0</v>
      </c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>
        <v>0</v>
      </c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>
        <v>0</v>
      </c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4">
        <v>0</v>
      </c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332</v>
      </c>
      <c r="D140" s="31" t="s">
        <v>174</v>
      </c>
      <c r="E140" s="31" t="s">
        <v>174</v>
      </c>
      <c r="F140" s="31" t="s">
        <v>332</v>
      </c>
      <c r="G140" s="31" t="s">
        <v>332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340</v>
      </c>
      <c r="D141" s="31" t="s">
        <v>175</v>
      </c>
      <c r="E141" s="31" t="s">
        <v>175</v>
      </c>
      <c r="F141" s="31" t="s">
        <v>340</v>
      </c>
      <c r="G141" s="31" t="s">
        <v>340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 t="s">
        <v>97</v>
      </c>
      <c r="D142" s="14"/>
      <c r="E142" s="14"/>
      <c r="F142" s="14" t="s">
        <v>97</v>
      </c>
      <c r="G142" s="14" t="s">
        <v>97</v>
      </c>
      <c r="H142" s="14"/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>
        <v>9</v>
      </c>
      <c r="D144" s="4"/>
      <c r="E144" s="4"/>
      <c r="F144" s="4">
        <v>9</v>
      </c>
      <c r="G144" s="4">
        <v>9</v>
      </c>
      <c r="H144" s="4"/>
      <c r="I144" s="4"/>
      <c r="J144" s="4"/>
      <c r="K144" s="4"/>
      <c r="L144" s="6"/>
    </row>
    <row r="145" spans="2:12" ht="37.5" x14ac:dyDescent="0.25">
      <c r="B145" s="5" t="s">
        <v>150</v>
      </c>
      <c r="C145" s="111">
        <v>10</v>
      </c>
      <c r="D145" s="4"/>
      <c r="E145" s="4"/>
      <c r="F145" s="4">
        <v>9</v>
      </c>
      <c r="G145" s="4">
        <v>9</v>
      </c>
      <c r="H145" s="4"/>
      <c r="I145" s="4"/>
      <c r="J145" s="4"/>
      <c r="K145" s="4"/>
      <c r="L145" s="6"/>
    </row>
    <row r="146" spans="2:12" ht="56.25" x14ac:dyDescent="0.25">
      <c r="B146" s="38" t="s">
        <v>149</v>
      </c>
      <c r="C146" s="112">
        <v>9</v>
      </c>
      <c r="D146" s="113"/>
      <c r="E146" s="4"/>
      <c r="F146" s="4">
        <v>10</v>
      </c>
      <c r="G146" s="4">
        <v>9</v>
      </c>
      <c r="H146" s="4"/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4">
        <v>10</v>
      </c>
      <c r="D148" s="4"/>
      <c r="E148" s="111"/>
      <c r="F148" s="4">
        <v>10</v>
      </c>
      <c r="G148" s="4">
        <v>9</v>
      </c>
      <c r="H148" s="4"/>
      <c r="I148" s="4"/>
      <c r="J148" s="4"/>
      <c r="K148" s="4"/>
      <c r="L148" s="6"/>
    </row>
    <row r="149" spans="2:12" ht="75" x14ac:dyDescent="0.25">
      <c r="B149" s="10" t="s">
        <v>153</v>
      </c>
      <c r="C149" s="4">
        <v>10</v>
      </c>
      <c r="D149" s="4"/>
      <c r="E149" s="111"/>
      <c r="F149" s="4">
        <v>10</v>
      </c>
      <c r="G149" s="4">
        <v>9</v>
      </c>
      <c r="H149" s="4"/>
      <c r="I149" s="4"/>
      <c r="J149" s="4"/>
      <c r="K149" s="4"/>
      <c r="L149" s="6"/>
    </row>
    <row r="150" spans="2:12" ht="56.25" x14ac:dyDescent="0.25">
      <c r="B150" s="10" t="s">
        <v>154</v>
      </c>
      <c r="C150" s="4">
        <v>7</v>
      </c>
      <c r="D150" s="4"/>
      <c r="E150" s="111"/>
      <c r="F150" s="4">
        <v>8</v>
      </c>
      <c r="G150" s="4">
        <v>8</v>
      </c>
      <c r="H150" s="4"/>
      <c r="I150" s="4"/>
      <c r="J150" s="4"/>
      <c r="K150" s="4"/>
      <c r="L150" s="6"/>
    </row>
    <row r="151" spans="2:12" x14ac:dyDescent="0.25">
      <c r="B151" s="10" t="s">
        <v>155</v>
      </c>
      <c r="C151" s="4">
        <v>10</v>
      </c>
      <c r="D151" s="4"/>
      <c r="E151" s="111"/>
      <c r="F151" s="4">
        <v>10</v>
      </c>
      <c r="G151" s="4">
        <v>10</v>
      </c>
      <c r="H151" s="4"/>
      <c r="I151" s="4"/>
      <c r="J151" s="4"/>
      <c r="K151" s="4"/>
      <c r="L151" s="6"/>
    </row>
    <row r="152" spans="2:12" ht="37.5" x14ac:dyDescent="0.25">
      <c r="B152" s="10" t="s">
        <v>156</v>
      </c>
      <c r="C152" s="4">
        <v>7</v>
      </c>
      <c r="D152" s="4"/>
      <c r="E152" s="111"/>
      <c r="F152" s="4">
        <v>9</v>
      </c>
      <c r="G152" s="4">
        <v>9</v>
      </c>
      <c r="H152" s="4"/>
      <c r="I152" s="4"/>
      <c r="J152" s="4"/>
      <c r="K152" s="4"/>
      <c r="L152" s="6"/>
    </row>
    <row r="153" spans="2:12" ht="75" x14ac:dyDescent="0.25">
      <c r="B153" s="10" t="s">
        <v>157</v>
      </c>
      <c r="C153" s="4">
        <v>10</v>
      </c>
      <c r="D153" s="4"/>
      <c r="E153" s="111"/>
      <c r="F153" s="4">
        <v>9</v>
      </c>
      <c r="G153" s="4">
        <v>10</v>
      </c>
      <c r="H153" s="4"/>
      <c r="I153" s="4"/>
      <c r="J153" s="4"/>
      <c r="K153" s="4"/>
      <c r="L153" s="6"/>
    </row>
    <row r="154" spans="2:12" x14ac:dyDescent="0.25">
      <c r="B154" s="10" t="s">
        <v>158</v>
      </c>
      <c r="C154" s="4">
        <v>10</v>
      </c>
      <c r="D154" s="4"/>
      <c r="E154" s="111"/>
      <c r="F154" s="4">
        <v>10</v>
      </c>
      <c r="G154" s="4">
        <v>10</v>
      </c>
      <c r="H154" s="4"/>
      <c r="I154" s="4"/>
      <c r="J154" s="4"/>
      <c r="K154" s="4"/>
      <c r="L154" s="6"/>
    </row>
    <row r="155" spans="2:12" ht="37.5" x14ac:dyDescent="0.25">
      <c r="B155" s="10" t="s">
        <v>159</v>
      </c>
      <c r="C155" s="4">
        <v>10</v>
      </c>
      <c r="D155" s="4"/>
      <c r="E155" s="111"/>
      <c r="F155" s="4">
        <v>10</v>
      </c>
      <c r="G155" s="4">
        <v>10</v>
      </c>
      <c r="H155" s="4"/>
      <c r="I155" s="4"/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>
        <v>8</v>
      </c>
      <c r="D157" s="30"/>
      <c r="E157" s="111"/>
      <c r="F157" s="4">
        <v>7</v>
      </c>
      <c r="G157" s="4">
        <v>7</v>
      </c>
      <c r="H157" s="4"/>
      <c r="I157" s="4"/>
      <c r="J157" s="4"/>
      <c r="K157" s="4"/>
      <c r="L157" s="6"/>
    </row>
    <row r="158" spans="2:12" ht="75" x14ac:dyDescent="0.25">
      <c r="B158" s="10" t="s">
        <v>161</v>
      </c>
      <c r="C158" s="30">
        <v>9</v>
      </c>
      <c r="D158" s="30"/>
      <c r="E158" s="111"/>
      <c r="F158" s="4">
        <v>9</v>
      </c>
      <c r="G158" s="4">
        <v>10</v>
      </c>
      <c r="H158" s="4"/>
      <c r="I158" s="4"/>
      <c r="J158" s="4"/>
      <c r="K158" s="4"/>
      <c r="L158" s="6"/>
    </row>
    <row r="159" spans="2:12" ht="75" x14ac:dyDescent="0.25">
      <c r="B159" s="10" t="s">
        <v>162</v>
      </c>
      <c r="C159" s="30">
        <v>8</v>
      </c>
      <c r="D159" s="30"/>
      <c r="E159" s="111"/>
      <c r="F159" s="4">
        <v>9</v>
      </c>
      <c r="G159" s="4">
        <v>10</v>
      </c>
      <c r="H159" s="4"/>
      <c r="I159" s="4"/>
      <c r="J159" s="4"/>
      <c r="K159" s="4"/>
      <c r="L159" s="6"/>
    </row>
    <row r="160" spans="2:12" ht="37.5" x14ac:dyDescent="0.25">
      <c r="B160" s="10" t="s">
        <v>163</v>
      </c>
      <c r="C160" s="30">
        <v>9</v>
      </c>
      <c r="D160" s="30"/>
      <c r="E160" s="111"/>
      <c r="F160" s="4">
        <v>9</v>
      </c>
      <c r="G160" s="4">
        <v>9</v>
      </c>
      <c r="H160" s="4"/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4">
        <v>8</v>
      </c>
      <c r="D162" s="4"/>
      <c r="E162" s="111"/>
      <c r="F162" s="4">
        <v>9</v>
      </c>
      <c r="G162" s="4">
        <v>9</v>
      </c>
      <c r="H162" s="4"/>
      <c r="I162" s="4"/>
      <c r="J162" s="4"/>
      <c r="K162" s="4"/>
      <c r="L162" s="6"/>
    </row>
    <row r="163" spans="2:15" x14ac:dyDescent="0.25">
      <c r="B163" s="10" t="s">
        <v>166</v>
      </c>
      <c r="C163" s="4">
        <v>9</v>
      </c>
      <c r="D163" s="4"/>
      <c r="E163" s="111"/>
      <c r="F163" s="4">
        <v>9</v>
      </c>
      <c r="G163" s="4">
        <v>9</v>
      </c>
      <c r="H163" s="4"/>
      <c r="I163" s="4"/>
      <c r="J163" s="4"/>
      <c r="K163" s="4"/>
      <c r="L163" s="6"/>
    </row>
    <row r="164" spans="2:15" ht="37.5" x14ac:dyDescent="0.25">
      <c r="B164" s="10" t="s">
        <v>167</v>
      </c>
      <c r="C164" s="4">
        <v>8</v>
      </c>
      <c r="D164" s="4"/>
      <c r="E164" s="111"/>
      <c r="F164" s="4">
        <v>8</v>
      </c>
      <c r="G164" s="4">
        <v>9</v>
      </c>
      <c r="H164" s="4"/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>
        <v>0</v>
      </c>
      <c r="D166" s="4"/>
      <c r="E166" s="111"/>
      <c r="F166" s="4"/>
      <c r="G166" s="4">
        <v>0</v>
      </c>
      <c r="H166" s="4"/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>
        <v>0</v>
      </c>
      <c r="D167" s="4"/>
      <c r="E167" s="111"/>
      <c r="F167" s="4">
        <v>3</v>
      </c>
      <c r="G167" s="4">
        <v>0</v>
      </c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>
        <v>0</v>
      </c>
      <c r="D168" s="8"/>
      <c r="E168" s="114"/>
      <c r="F168" s="8"/>
      <c r="G168" s="8">
        <v>0</v>
      </c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0</v>
      </c>
      <c r="F171" s="4">
        <v>5</v>
      </c>
      <c r="G171" s="4">
        <v>0</v>
      </c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3</v>
      </c>
      <c r="E172" s="4">
        <v>0</v>
      </c>
      <c r="F172" s="4">
        <v>5</v>
      </c>
      <c r="G172" s="4">
        <v>0</v>
      </c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3</v>
      </c>
      <c r="E173" s="4">
        <v>0</v>
      </c>
      <c r="F173" s="4"/>
      <c r="G173" s="4">
        <v>0</v>
      </c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0</v>
      </c>
      <c r="F174" s="4">
        <v>5</v>
      </c>
      <c r="G174" s="4">
        <v>5</v>
      </c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110">
        <v>5</v>
      </c>
      <c r="E175" s="4">
        <v>0</v>
      </c>
      <c r="F175" s="4">
        <v>0</v>
      </c>
      <c r="G175" s="4">
        <v>0</v>
      </c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181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200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0</v>
      </c>
      <c r="F176" s="8">
        <f t="shared" si="0"/>
        <v>182</v>
      </c>
      <c r="G176" s="8">
        <f t="shared" si="0"/>
        <v>170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AVERAGE(C176:G176)</f>
        <v>146.6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306</v>
      </c>
      <c r="E178" s="100" t="s">
        <v>306</v>
      </c>
      <c r="F178" s="100" t="s">
        <v>97</v>
      </c>
      <c r="G178" s="100" t="s">
        <v>97</v>
      </c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 t="s">
        <v>97</v>
      </c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306</v>
      </c>
      <c r="D182" s="8" t="s">
        <v>306</v>
      </c>
      <c r="E182" s="8" t="s">
        <v>306</v>
      </c>
      <c r="F182" s="8" t="s">
        <v>97</v>
      </c>
      <c r="G182" s="8" t="s">
        <v>306</v>
      </c>
      <c r="H182" s="8"/>
      <c r="I182" s="8"/>
      <c r="J182" s="8"/>
      <c r="K182" s="8"/>
      <c r="L182" s="9"/>
    </row>
  </sheetData>
  <sheetProtection algorithmName="SHA-512" hashValue="0o8G0elho/71HVMSdauR2q4eRB1pkj3MxdPFZHEApprYRkHf9+g+sq/oib2MIab/O8fQ0iy7vSCyYJK7QhkBRQ==" saltValue="+BPgKyvfZF3EHA6Yj4Bri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G7" sqref="G7"/>
      <selection pane="bottomLeft" activeCell="R182" sqref="R182"/>
    </sheetView>
  </sheetViews>
  <sheetFormatPr defaultRowHeight="18.75" x14ac:dyDescent="0.25"/>
  <cols>
    <col min="1" max="1" width="9.140625" style="20"/>
    <col min="2" max="2" width="66.42578125" style="20" customWidth="1"/>
    <col min="3" max="7" width="17.7109375" style="1" customWidth="1"/>
    <col min="8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448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442</v>
      </c>
      <c r="D5" s="2" t="s">
        <v>443</v>
      </c>
      <c r="E5" s="2" t="s">
        <v>444</v>
      </c>
      <c r="F5" s="2" t="s">
        <v>445</v>
      </c>
      <c r="G5" s="2" t="s">
        <v>446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313</v>
      </c>
      <c r="E7" s="110" t="s">
        <v>333</v>
      </c>
      <c r="F7" s="110" t="s">
        <v>333</v>
      </c>
      <c r="G7" s="110" t="s">
        <v>447</v>
      </c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45281</v>
      </c>
      <c r="D8" s="13">
        <v>45280</v>
      </c>
      <c r="E8" s="13"/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305</v>
      </c>
      <c r="E9" s="13" t="s">
        <v>332</v>
      </c>
      <c r="F9" s="13" t="s">
        <v>332</v>
      </c>
      <c r="G9" s="13" t="s">
        <v>332</v>
      </c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/>
      <c r="F11" s="4"/>
      <c r="G11" s="4"/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/>
      <c r="F12" s="8"/>
      <c r="G12" s="8"/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8</v>
      </c>
      <c r="D15" s="4"/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8</v>
      </c>
      <c r="D16" s="4"/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9</v>
      </c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9</v>
      </c>
      <c r="D19" s="4"/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9</v>
      </c>
      <c r="D20" s="4"/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8</v>
      </c>
      <c r="D21" s="4"/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8</v>
      </c>
      <c r="D23" s="4"/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8</v>
      </c>
      <c r="D24" s="4"/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9</v>
      </c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10</v>
      </c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10</v>
      </c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8</v>
      </c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9</v>
      </c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9</v>
      </c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8</v>
      </c>
      <c r="D32" s="4"/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9</v>
      </c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8</v>
      </c>
      <c r="D34" s="4"/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9</v>
      </c>
      <c r="D35" s="4"/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/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8</v>
      </c>
      <c r="D37" s="4"/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9</v>
      </c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9</v>
      </c>
      <c r="D40" s="4"/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10</v>
      </c>
      <c r="D41" s="4"/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/>
      <c r="E42" s="8"/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>
        <v>9</v>
      </c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>
        <v>6</v>
      </c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>
        <v>7</v>
      </c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>
        <v>8</v>
      </c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>
        <v>6</v>
      </c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>
        <v>10</v>
      </c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>
        <v>8</v>
      </c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>
        <v>9</v>
      </c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>
        <v>6</v>
      </c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>
        <v>7</v>
      </c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>
        <v>10</v>
      </c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>
        <v>9</v>
      </c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>
        <v>8</v>
      </c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332</v>
      </c>
      <c r="F140" s="31" t="s">
        <v>332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340</v>
      </c>
      <c r="F141" s="31" t="s">
        <v>340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4"/>
      <c r="D142" s="4"/>
      <c r="E142" s="4" t="s">
        <v>97</v>
      </c>
      <c r="F142" s="4" t="s">
        <v>306</v>
      </c>
      <c r="G142" s="4" t="s">
        <v>306</v>
      </c>
      <c r="H142" s="4"/>
      <c r="I142" s="4"/>
      <c r="J142" s="4"/>
      <c r="K142" s="4"/>
      <c r="L142" s="6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>
        <v>9</v>
      </c>
      <c r="F144" s="4">
        <v>9</v>
      </c>
      <c r="G144" s="4">
        <v>10</v>
      </c>
      <c r="H144" s="4"/>
      <c r="I144" s="4"/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>
        <v>8</v>
      </c>
      <c r="F145" s="4">
        <v>8</v>
      </c>
      <c r="G145" s="4">
        <v>6</v>
      </c>
      <c r="H145" s="4"/>
      <c r="I145" s="4"/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>
        <v>7</v>
      </c>
      <c r="F146" s="4">
        <v>7</v>
      </c>
      <c r="G146" s="4">
        <v>7</v>
      </c>
      <c r="H146" s="4"/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>
        <v>10</v>
      </c>
      <c r="F148" s="4">
        <v>10</v>
      </c>
      <c r="G148" s="4">
        <v>10</v>
      </c>
      <c r="H148" s="4"/>
      <c r="I148" s="4"/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>
        <v>10</v>
      </c>
      <c r="F149" s="4">
        <v>10</v>
      </c>
      <c r="G149" s="4">
        <v>8</v>
      </c>
      <c r="H149" s="4"/>
      <c r="I149" s="4"/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>
        <v>10</v>
      </c>
      <c r="F150" s="4">
        <v>7</v>
      </c>
      <c r="G150" s="4">
        <v>6</v>
      </c>
      <c r="H150" s="4"/>
      <c r="I150" s="4"/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>
        <v>10</v>
      </c>
      <c r="F151" s="4">
        <v>10</v>
      </c>
      <c r="G151" s="4">
        <v>10</v>
      </c>
      <c r="H151" s="4"/>
      <c r="I151" s="4"/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>
        <v>10</v>
      </c>
      <c r="F152" s="4">
        <v>8</v>
      </c>
      <c r="G152" s="4">
        <v>8</v>
      </c>
      <c r="H152" s="4"/>
      <c r="I152" s="4"/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>
        <v>9</v>
      </c>
      <c r="F153" s="4">
        <v>10</v>
      </c>
      <c r="G153" s="4">
        <v>6</v>
      </c>
      <c r="H153" s="4"/>
      <c r="I153" s="4"/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>
        <v>8</v>
      </c>
      <c r="F154" s="4">
        <v>10</v>
      </c>
      <c r="G154" s="4">
        <v>10</v>
      </c>
      <c r="H154" s="4"/>
      <c r="I154" s="4"/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>
        <v>9</v>
      </c>
      <c r="F155" s="4">
        <v>9</v>
      </c>
      <c r="G155" s="4">
        <v>7</v>
      </c>
      <c r="H155" s="4"/>
      <c r="I155" s="4"/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>
        <v>8</v>
      </c>
      <c r="F157" s="4">
        <v>9</v>
      </c>
      <c r="G157" s="4">
        <v>7</v>
      </c>
      <c r="H157" s="4"/>
      <c r="I157" s="4"/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>
        <v>9</v>
      </c>
      <c r="F158" s="4">
        <v>8</v>
      </c>
      <c r="G158" s="4">
        <v>9</v>
      </c>
      <c r="H158" s="4"/>
      <c r="I158" s="4"/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>
        <v>8</v>
      </c>
      <c r="F159" s="4">
        <v>8</v>
      </c>
      <c r="G159" s="4">
        <v>7</v>
      </c>
      <c r="H159" s="4"/>
      <c r="I159" s="4"/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>
        <v>8</v>
      </c>
      <c r="F160" s="4">
        <v>7</v>
      </c>
      <c r="G160" s="4">
        <v>7</v>
      </c>
      <c r="H160" s="4"/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>
        <v>9</v>
      </c>
      <c r="F162" s="4">
        <v>8</v>
      </c>
      <c r="G162" s="4">
        <v>8</v>
      </c>
      <c r="H162" s="4"/>
      <c r="I162" s="4"/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>
        <v>8</v>
      </c>
      <c r="F163" s="4">
        <v>8</v>
      </c>
      <c r="G163" s="4">
        <v>7</v>
      </c>
      <c r="H163" s="4"/>
      <c r="I163" s="4"/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>
        <v>8</v>
      </c>
      <c r="F164" s="4">
        <v>9</v>
      </c>
      <c r="G164" s="4">
        <v>8</v>
      </c>
      <c r="H164" s="4"/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>
        <v>0</v>
      </c>
      <c r="F166" s="4"/>
      <c r="G166" s="4"/>
      <c r="H166" s="4"/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>
        <v>0</v>
      </c>
      <c r="F167" s="4">
        <v>3</v>
      </c>
      <c r="G167" s="4">
        <v>3</v>
      </c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>
        <v>0</v>
      </c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3</v>
      </c>
      <c r="E172" s="4">
        <v>3</v>
      </c>
      <c r="F172" s="4">
        <v>3</v>
      </c>
      <c r="G172" s="4">
        <v>3</v>
      </c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3</v>
      </c>
      <c r="E173" s="4">
        <v>3</v>
      </c>
      <c r="F173" s="4">
        <v>3</v>
      </c>
      <c r="G173" s="4">
        <v>0</v>
      </c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4">
        <v>0</v>
      </c>
      <c r="E175" s="4">
        <v>0</v>
      </c>
      <c r="F175" s="4">
        <v>0</v>
      </c>
      <c r="G175" s="4">
        <v>0</v>
      </c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237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119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174</v>
      </c>
      <c r="F176" s="8">
        <f t="shared" si="0"/>
        <v>174</v>
      </c>
      <c r="G176" s="8">
        <f t="shared" si="0"/>
        <v>157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AVERAGE(C176:G176)</f>
        <v>172.2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306</v>
      </c>
      <c r="E178" s="100" t="s">
        <v>306</v>
      </c>
      <c r="F178" s="100" t="s">
        <v>306</v>
      </c>
      <c r="G178" s="100" t="s">
        <v>306</v>
      </c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306</v>
      </c>
      <c r="E180" s="4" t="s">
        <v>306</v>
      </c>
      <c r="F180" s="4" t="s">
        <v>306</v>
      </c>
      <c r="G180" s="4" t="s">
        <v>306</v>
      </c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306</v>
      </c>
      <c r="E182" s="8" t="s">
        <v>306</v>
      </c>
      <c r="F182" s="8" t="s">
        <v>306</v>
      </c>
      <c r="G182" s="8" t="s">
        <v>306</v>
      </c>
      <c r="H182" s="8"/>
      <c r="I182" s="8"/>
      <c r="J182" s="8"/>
      <c r="K182" s="8"/>
      <c r="L182" s="9"/>
    </row>
  </sheetData>
  <sheetProtection algorithmName="SHA-512" hashValue="7l+pYNM0MEisfXHtjgoaPiv7M2ni5UoJBjs+qlx+3YEntuQcsTJdFLHxapbSYOZM0J95H6tCLQzi2wIneI7ImQ==" saltValue="LqdpN6w/s0YhJo41cD4UV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C7" sqref="C7:G7"/>
      <selection pane="bottomLeft" activeCell="U183" sqref="U183"/>
    </sheetView>
  </sheetViews>
  <sheetFormatPr defaultRowHeight="18.75" x14ac:dyDescent="0.25"/>
  <cols>
    <col min="1" max="1" width="9.140625" style="20"/>
    <col min="2" max="2" width="66.42578125" style="20" customWidth="1"/>
    <col min="3" max="7" width="17.7109375" style="1" customWidth="1"/>
    <col min="8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435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436</v>
      </c>
      <c r="D5" s="2" t="s">
        <v>437</v>
      </c>
      <c r="E5" s="2" t="s">
        <v>438</v>
      </c>
      <c r="F5" s="2" t="s">
        <v>439</v>
      </c>
      <c r="G5" s="2" t="s">
        <v>440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315</v>
      </c>
      <c r="D7" s="110" t="s">
        <v>315</v>
      </c>
      <c r="E7" s="110" t="s">
        <v>315</v>
      </c>
      <c r="F7" s="110" t="s">
        <v>315</v>
      </c>
      <c r="G7" s="110" t="s">
        <v>315</v>
      </c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45274</v>
      </c>
      <c r="D8" s="13">
        <v>45275</v>
      </c>
      <c r="E8" s="13">
        <v>45281</v>
      </c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441</v>
      </c>
      <c r="E9" s="13" t="s">
        <v>305</v>
      </c>
      <c r="F9" s="13" t="s">
        <v>332</v>
      </c>
      <c r="G9" s="4" t="s">
        <v>337</v>
      </c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/>
      <c r="G11" s="4"/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/>
      <c r="G12" s="8"/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9</v>
      </c>
      <c r="D15" s="4"/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8</v>
      </c>
      <c r="D16" s="4"/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8</v>
      </c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/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9</v>
      </c>
      <c r="D20" s="4"/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8</v>
      </c>
      <c r="D21" s="4"/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8</v>
      </c>
      <c r="D23" s="4"/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9</v>
      </c>
      <c r="D24" s="4"/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8</v>
      </c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7</v>
      </c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8</v>
      </c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8</v>
      </c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7</v>
      </c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8</v>
      </c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8</v>
      </c>
      <c r="D32" s="4"/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9</v>
      </c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10</v>
      </c>
      <c r="D34" s="4"/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10</v>
      </c>
      <c r="D35" s="4"/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9</v>
      </c>
      <c r="D36" s="4"/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8</v>
      </c>
      <c r="D37" s="4"/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7</v>
      </c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8</v>
      </c>
      <c r="D40" s="4"/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8</v>
      </c>
      <c r="D41" s="4"/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7</v>
      </c>
      <c r="D42" s="8"/>
      <c r="E42" s="8"/>
      <c r="F42" s="8"/>
      <c r="G42" s="8"/>
      <c r="H42" s="8"/>
      <c r="I42" s="8"/>
      <c r="J42" s="8"/>
      <c r="K42" s="8"/>
      <c r="L42" s="9"/>
    </row>
    <row r="43" spans="2:15" ht="35.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x14ac:dyDescent="0.25">
      <c r="B45" s="25" t="s">
        <v>13</v>
      </c>
      <c r="C45" s="4"/>
      <c r="D45" s="4">
        <v>10</v>
      </c>
      <c r="E45" s="4"/>
      <c r="F45" s="4"/>
      <c r="G45" s="4"/>
      <c r="H45" s="4"/>
      <c r="I45" s="4"/>
      <c r="J45" s="4"/>
      <c r="K45" s="4"/>
      <c r="L45" s="6"/>
    </row>
    <row r="46" spans="2:15" ht="37.5" x14ac:dyDescent="0.25">
      <c r="B46" s="25" t="s">
        <v>14</v>
      </c>
      <c r="C46" s="4"/>
      <c r="D46" s="4">
        <v>10</v>
      </c>
      <c r="E46" s="4"/>
      <c r="F46" s="4"/>
      <c r="G46" s="4"/>
      <c r="H46" s="4"/>
      <c r="I46" s="4"/>
      <c r="J46" s="4"/>
      <c r="K46" s="4"/>
      <c r="L46" s="6"/>
    </row>
    <row r="47" spans="2:15" ht="18.75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x14ac:dyDescent="0.25">
      <c r="B48" s="25" t="s">
        <v>43</v>
      </c>
      <c r="C48" s="4"/>
      <c r="D48" s="4">
        <v>9</v>
      </c>
      <c r="E48" s="4"/>
      <c r="F48" s="4"/>
      <c r="G48" s="4"/>
      <c r="H48" s="4"/>
      <c r="I48" s="4"/>
      <c r="J48" s="4"/>
      <c r="K48" s="4"/>
      <c r="L48" s="6"/>
    </row>
    <row r="49" spans="2:12" ht="37.5" x14ac:dyDescent="0.25">
      <c r="B49" s="25" t="s">
        <v>44</v>
      </c>
      <c r="C49" s="4"/>
      <c r="D49" s="4">
        <v>9</v>
      </c>
      <c r="E49" s="4"/>
      <c r="F49" s="4"/>
      <c r="G49" s="4"/>
      <c r="H49" s="4"/>
      <c r="I49" s="4"/>
      <c r="J49" s="4"/>
      <c r="K49" s="4"/>
      <c r="L49" s="6"/>
    </row>
    <row r="50" spans="2:12" ht="56.25" x14ac:dyDescent="0.25">
      <c r="B50" s="25" t="s">
        <v>45</v>
      </c>
      <c r="C50" s="4"/>
      <c r="D50" s="4">
        <v>10</v>
      </c>
      <c r="E50" s="4"/>
      <c r="F50" s="4"/>
      <c r="G50" s="4"/>
      <c r="H50" s="4"/>
      <c r="I50" s="4"/>
      <c r="J50" s="4"/>
      <c r="K50" s="4"/>
      <c r="L50" s="6"/>
    </row>
    <row r="51" spans="2:12" ht="37.5" x14ac:dyDescent="0.25">
      <c r="B51" s="25" t="s">
        <v>46</v>
      </c>
      <c r="C51" s="4"/>
      <c r="D51" s="4">
        <v>10</v>
      </c>
      <c r="E51" s="4"/>
      <c r="F51" s="4"/>
      <c r="G51" s="4"/>
      <c r="H51" s="4"/>
      <c r="I51" s="4"/>
      <c r="J51" s="4"/>
      <c r="K51" s="4"/>
      <c r="L51" s="6"/>
    </row>
    <row r="52" spans="2:12" ht="37.5" x14ac:dyDescent="0.25">
      <c r="B52" s="25" t="s">
        <v>47</v>
      </c>
      <c r="C52" s="4"/>
      <c r="D52" s="4">
        <v>10</v>
      </c>
      <c r="E52" s="4"/>
      <c r="F52" s="4"/>
      <c r="G52" s="4"/>
      <c r="H52" s="4"/>
      <c r="I52" s="4"/>
      <c r="J52" s="4"/>
      <c r="K52" s="4"/>
      <c r="L52" s="6"/>
    </row>
    <row r="53" spans="2:12" ht="56.25" x14ac:dyDescent="0.25">
      <c r="B53" s="25" t="s">
        <v>48</v>
      </c>
      <c r="C53" s="4"/>
      <c r="D53" s="4">
        <v>9</v>
      </c>
      <c r="E53" s="4"/>
      <c r="F53" s="4"/>
      <c r="G53" s="4"/>
      <c r="H53" s="4"/>
      <c r="I53" s="4"/>
      <c r="J53" s="4"/>
      <c r="K53" s="4"/>
      <c r="L53" s="6"/>
    </row>
    <row r="54" spans="2:12" ht="37.5" x14ac:dyDescent="0.25">
      <c r="B54" s="25" t="s">
        <v>49</v>
      </c>
      <c r="C54" s="4"/>
      <c r="D54" s="4">
        <v>9</v>
      </c>
      <c r="E54" s="4"/>
      <c r="F54" s="4"/>
      <c r="G54" s="4"/>
      <c r="H54" s="4"/>
      <c r="I54" s="4"/>
      <c r="J54" s="4"/>
      <c r="K54" s="4"/>
      <c r="L54" s="6"/>
    </row>
    <row r="55" spans="2:12" ht="37.5" x14ac:dyDescent="0.25">
      <c r="B55" s="25" t="s">
        <v>50</v>
      </c>
      <c r="C55" s="4"/>
      <c r="D55" s="4">
        <v>10</v>
      </c>
      <c r="E55" s="4"/>
      <c r="F55" s="4"/>
      <c r="G55" s="4"/>
      <c r="H55" s="4"/>
      <c r="I55" s="4"/>
      <c r="J55" s="4"/>
      <c r="K55" s="4"/>
      <c r="L55" s="6"/>
    </row>
    <row r="56" spans="2:12" ht="37.5" x14ac:dyDescent="0.25">
      <c r="B56" s="25" t="s">
        <v>51</v>
      </c>
      <c r="C56" s="4"/>
      <c r="D56" s="4">
        <v>10</v>
      </c>
      <c r="E56" s="4"/>
      <c r="F56" s="4"/>
      <c r="G56" s="4"/>
      <c r="H56" s="4"/>
      <c r="I56" s="4"/>
      <c r="J56" s="4"/>
      <c r="K56" s="4"/>
      <c r="L56" s="6"/>
    </row>
    <row r="57" spans="2:12" ht="37.5" x14ac:dyDescent="0.25">
      <c r="B57" s="25" t="s">
        <v>52</v>
      </c>
      <c r="C57" s="4"/>
      <c r="D57" s="4">
        <v>9</v>
      </c>
      <c r="E57" s="4"/>
      <c r="F57" s="4"/>
      <c r="G57" s="4"/>
      <c r="H57" s="4"/>
      <c r="I57" s="4"/>
      <c r="J57" s="4"/>
      <c r="K57" s="4"/>
      <c r="L57" s="6"/>
    </row>
    <row r="58" spans="2:12" ht="94.5" thickBot="1" x14ac:dyDescent="0.3">
      <c r="B58" s="26" t="s">
        <v>53</v>
      </c>
      <c r="C58" s="8"/>
      <c r="D58" s="8">
        <v>10</v>
      </c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>
        <v>9</v>
      </c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>
        <v>9</v>
      </c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>
        <v>10</v>
      </c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>
        <v>9</v>
      </c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>
        <v>9</v>
      </c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>
        <v>10</v>
      </c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>
        <v>8</v>
      </c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>
        <v>9</v>
      </c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>
        <v>10</v>
      </c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>
        <v>9</v>
      </c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>
        <v>10</v>
      </c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>
        <v>10</v>
      </c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>
        <v>9</v>
      </c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332</v>
      </c>
      <c r="G140" s="31" t="s">
        <v>337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340</v>
      </c>
      <c r="G141" s="31" t="s">
        <v>340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4"/>
      <c r="D142" s="4"/>
      <c r="E142" s="4"/>
      <c r="F142" s="4" t="s">
        <v>306</v>
      </c>
      <c r="G142" s="4" t="s">
        <v>306</v>
      </c>
      <c r="H142" s="4"/>
      <c r="I142" s="4"/>
      <c r="J142" s="4"/>
      <c r="K142" s="4"/>
      <c r="L142" s="6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>
        <v>10</v>
      </c>
      <c r="G144" s="4">
        <v>10</v>
      </c>
      <c r="H144" s="4"/>
      <c r="I144" s="4"/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>
        <v>9</v>
      </c>
      <c r="G145" s="4">
        <v>9</v>
      </c>
      <c r="H145" s="4"/>
      <c r="I145" s="4"/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/>
      <c r="F146" s="4">
        <v>9</v>
      </c>
      <c r="G146" s="4">
        <v>9</v>
      </c>
      <c r="H146" s="4"/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>
        <v>10</v>
      </c>
      <c r="G148" s="4">
        <v>9</v>
      </c>
      <c r="H148" s="4"/>
      <c r="I148" s="4"/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>
        <v>9</v>
      </c>
      <c r="G149" s="4">
        <v>10</v>
      </c>
      <c r="H149" s="4"/>
      <c r="I149" s="4"/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>
        <v>9</v>
      </c>
      <c r="G150" s="4">
        <v>8</v>
      </c>
      <c r="H150" s="4"/>
      <c r="I150" s="4"/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>
        <v>10</v>
      </c>
      <c r="G151" s="4">
        <v>9</v>
      </c>
      <c r="H151" s="4"/>
      <c r="I151" s="4"/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>
        <v>9</v>
      </c>
      <c r="G152" s="4">
        <v>8</v>
      </c>
      <c r="H152" s="4"/>
      <c r="I152" s="4"/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>
        <v>9</v>
      </c>
      <c r="G153" s="4">
        <v>10</v>
      </c>
      <c r="H153" s="4"/>
      <c r="I153" s="4"/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>
        <v>10</v>
      </c>
      <c r="G154" s="4">
        <v>10</v>
      </c>
      <c r="H154" s="4"/>
      <c r="I154" s="4"/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>
        <v>10</v>
      </c>
      <c r="G155" s="4">
        <v>9</v>
      </c>
      <c r="H155" s="4"/>
      <c r="I155" s="4"/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>
        <v>9</v>
      </c>
      <c r="G157" s="4">
        <v>9</v>
      </c>
      <c r="H157" s="4"/>
      <c r="I157" s="4"/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>
        <v>8</v>
      </c>
      <c r="G158" s="4">
        <v>9</v>
      </c>
      <c r="H158" s="4"/>
      <c r="I158" s="4"/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>
        <v>8</v>
      </c>
      <c r="G159" s="4">
        <v>8</v>
      </c>
      <c r="H159" s="4"/>
      <c r="I159" s="4"/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>
        <v>8</v>
      </c>
      <c r="G160" s="4">
        <v>9</v>
      </c>
      <c r="H160" s="4"/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>
        <v>10</v>
      </c>
      <c r="G162" s="4">
        <v>8</v>
      </c>
      <c r="H162" s="4"/>
      <c r="I162" s="4"/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>
        <v>10</v>
      </c>
      <c r="G163" s="4">
        <v>9</v>
      </c>
      <c r="H163" s="4"/>
      <c r="I163" s="4"/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>
        <v>9</v>
      </c>
      <c r="G164" s="4">
        <v>9</v>
      </c>
      <c r="H164" s="4"/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/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>
        <v>3</v>
      </c>
      <c r="G167" s="4">
        <v>3</v>
      </c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3</v>
      </c>
      <c r="D171" s="4">
        <v>5</v>
      </c>
      <c r="E171" s="4">
        <v>5</v>
      </c>
      <c r="F171" s="4">
        <v>5</v>
      </c>
      <c r="G171" s="4">
        <v>5</v>
      </c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3</v>
      </c>
      <c r="D172" s="4">
        <v>5</v>
      </c>
      <c r="E172" s="4">
        <v>5</v>
      </c>
      <c r="F172" s="4">
        <v>5</v>
      </c>
      <c r="G172" s="4">
        <v>5</v>
      </c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5</v>
      </c>
      <c r="E173" s="4">
        <v>3</v>
      </c>
      <c r="F173" s="4">
        <v>3</v>
      </c>
      <c r="G173" s="4">
        <v>3</v>
      </c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10">
        <v>5</v>
      </c>
      <c r="D175" s="110">
        <v>5</v>
      </c>
      <c r="E175" s="4">
        <v>5</v>
      </c>
      <c r="F175" s="4">
        <v>0</v>
      </c>
      <c r="G175" s="4">
        <v>0</v>
      </c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218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150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144</v>
      </c>
      <c r="F176" s="8">
        <f t="shared" si="0"/>
        <v>187</v>
      </c>
      <c r="G176" s="8">
        <f t="shared" si="0"/>
        <v>183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AVERAGE(C176:G176)</f>
        <v>176.4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306</v>
      </c>
      <c r="G178" s="100" t="s">
        <v>306</v>
      </c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 t="s">
        <v>306</v>
      </c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306</v>
      </c>
      <c r="D182" s="8" t="s">
        <v>306</v>
      </c>
      <c r="E182" s="8" t="s">
        <v>306</v>
      </c>
      <c r="F182" s="8" t="s">
        <v>306</v>
      </c>
      <c r="G182" s="8" t="s">
        <v>306</v>
      </c>
      <c r="H182" s="8"/>
      <c r="I182" s="8"/>
      <c r="J182" s="8"/>
      <c r="K182" s="8"/>
      <c r="L182" s="9"/>
    </row>
  </sheetData>
  <sheetProtection algorithmName="SHA-512" hashValue="//1HyhUm/wlfyiVZ8QfjV4OqUHC971rE+LgkfEn5KLysPq2rpmwZNK1Rh2ssPRgFmVdQx/z2S8Vz4zP4SELRcQ==" saltValue="AhmP/XId3irR11sKpWtte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/>
      <selection activeCell="N3" sqref="N3"/>
      <selection pane="bottomLeft" activeCell="O178" sqref="O178"/>
    </sheetView>
  </sheetViews>
  <sheetFormatPr defaultRowHeight="18.75" x14ac:dyDescent="0.25"/>
  <cols>
    <col min="1" max="1" width="9.140625" style="20"/>
    <col min="2" max="2" width="66.42578125" style="20" customWidth="1"/>
    <col min="3" max="12" width="17.7109375" style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312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307</v>
      </c>
      <c r="D5" s="2" t="s">
        <v>308</v>
      </c>
      <c r="E5" s="2" t="s">
        <v>309</v>
      </c>
      <c r="F5" s="2" t="s">
        <v>310</v>
      </c>
      <c r="G5" s="2" t="s">
        <v>335</v>
      </c>
      <c r="H5" s="2" t="s">
        <v>338</v>
      </c>
      <c r="I5" s="2" t="s">
        <v>339</v>
      </c>
      <c r="J5" s="2"/>
      <c r="K5" s="2"/>
      <c r="L5" s="12"/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316</v>
      </c>
      <c r="D7" s="110" t="s">
        <v>319</v>
      </c>
      <c r="E7" s="110" t="s">
        <v>313</v>
      </c>
      <c r="F7" s="110" t="s">
        <v>318</v>
      </c>
      <c r="G7" s="110" t="s">
        <v>336</v>
      </c>
      <c r="H7" s="110" t="s">
        <v>318</v>
      </c>
      <c r="I7" s="110" t="s">
        <v>336</v>
      </c>
      <c r="J7" s="4"/>
      <c r="K7" s="4"/>
      <c r="L7" s="6"/>
    </row>
    <row r="8" spans="2:16" x14ac:dyDescent="0.25">
      <c r="B8" s="25" t="s">
        <v>104</v>
      </c>
      <c r="C8" s="13">
        <v>45254</v>
      </c>
      <c r="D8" s="13">
        <v>45233</v>
      </c>
      <c r="E8" s="13">
        <v>45267</v>
      </c>
      <c r="F8" s="13">
        <v>45254</v>
      </c>
      <c r="G8" s="13">
        <v>45311</v>
      </c>
      <c r="H8" s="13">
        <v>45290</v>
      </c>
      <c r="I8" s="13">
        <v>45309</v>
      </c>
      <c r="J8" s="4"/>
      <c r="K8" s="4"/>
      <c r="L8" s="6"/>
    </row>
    <row r="9" spans="2:16" x14ac:dyDescent="0.25">
      <c r="B9" s="25" t="s">
        <v>105</v>
      </c>
      <c r="C9" s="13" t="s">
        <v>305</v>
      </c>
      <c r="D9" s="13" t="s">
        <v>305</v>
      </c>
      <c r="E9" s="13" t="s">
        <v>305</v>
      </c>
      <c r="F9" s="13" t="s">
        <v>305</v>
      </c>
      <c r="G9" s="4" t="s">
        <v>337</v>
      </c>
      <c r="H9" s="4" t="s">
        <v>332</v>
      </c>
      <c r="I9" s="4" t="s">
        <v>332</v>
      </c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/>
      <c r="H12" s="8"/>
      <c r="I12" s="8"/>
      <c r="J12" s="8"/>
      <c r="K12" s="8"/>
      <c r="L12" s="9"/>
      <c r="O12" s="23"/>
      <c r="P12" s="23"/>
    </row>
    <row r="13" spans="2:16" ht="35.1" hidden="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hidden="1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hidden="1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hidden="1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hidden="1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hidden="1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hidden="1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hidden="1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hidden="1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hidden="1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hidden="1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hidden="1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hidden="1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hidden="1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hidden="1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hidden="1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hidden="1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hidden="1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hidden="1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hidden="1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3" hidden="1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3" ht="56.25" hidden="1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3" ht="37.5" hidden="1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3" hidden="1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3" ht="37.5" hidden="1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3" hidden="1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3" hidden="1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</row>
    <row r="40" spans="2:13" hidden="1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3" hidden="1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3" ht="38.25" hidden="1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3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3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3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3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3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3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x14ac:dyDescent="0.25">
      <c r="B100" s="25" t="s">
        <v>113</v>
      </c>
      <c r="C100" s="4">
        <v>7</v>
      </c>
      <c r="D100" s="4">
        <v>7</v>
      </c>
      <c r="E100" s="4">
        <v>7</v>
      </c>
      <c r="F100" s="4">
        <v>7</v>
      </c>
      <c r="G100" s="14"/>
      <c r="H100" s="14"/>
      <c r="I100" s="14"/>
      <c r="J100" s="14"/>
      <c r="K100" s="14"/>
      <c r="L100" s="15"/>
    </row>
    <row r="101" spans="2:12" x14ac:dyDescent="0.25">
      <c r="B101" s="25" t="s">
        <v>13</v>
      </c>
      <c r="C101" s="4">
        <v>10</v>
      </c>
      <c r="D101" s="4">
        <v>10</v>
      </c>
      <c r="E101" s="4">
        <v>10</v>
      </c>
      <c r="F101" s="4">
        <v>10</v>
      </c>
      <c r="G101" s="14"/>
      <c r="H101" s="14"/>
      <c r="I101" s="14"/>
      <c r="J101" s="14"/>
      <c r="K101" s="14"/>
      <c r="L101" s="15"/>
    </row>
    <row r="102" spans="2:12" ht="56.25" x14ac:dyDescent="0.25">
      <c r="B102" s="25" t="s">
        <v>114</v>
      </c>
      <c r="C102" s="4">
        <v>10</v>
      </c>
      <c r="D102" s="4">
        <v>10</v>
      </c>
      <c r="E102" s="4">
        <v>8</v>
      </c>
      <c r="F102" s="4">
        <v>7</v>
      </c>
      <c r="G102" s="14"/>
      <c r="H102" s="14"/>
      <c r="I102" s="14"/>
      <c r="J102" s="14"/>
      <c r="K102" s="14"/>
      <c r="L102" s="15"/>
    </row>
    <row r="103" spans="2:12" ht="37.5" x14ac:dyDescent="0.25">
      <c r="B103" s="25" t="s">
        <v>14</v>
      </c>
      <c r="C103" s="4">
        <v>10</v>
      </c>
      <c r="D103" s="4">
        <v>10</v>
      </c>
      <c r="E103" s="4">
        <v>8</v>
      </c>
      <c r="F103" s="4">
        <v>10</v>
      </c>
      <c r="G103" s="14"/>
      <c r="H103" s="14"/>
      <c r="I103" s="14"/>
      <c r="J103" s="14"/>
      <c r="K103" s="14"/>
      <c r="L103" s="15"/>
    </row>
    <row r="104" spans="2:12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customHeight="1" x14ac:dyDescent="0.25">
      <c r="B105" s="25" t="s">
        <v>133</v>
      </c>
      <c r="C105" s="4">
        <v>7</v>
      </c>
      <c r="D105" s="4">
        <v>7</v>
      </c>
      <c r="E105" s="4">
        <v>7</v>
      </c>
      <c r="F105" s="4">
        <v>8</v>
      </c>
      <c r="G105" s="14"/>
      <c r="H105" s="14"/>
      <c r="I105" s="14"/>
      <c r="J105" s="14"/>
      <c r="K105" s="14"/>
      <c r="L105" s="15"/>
    </row>
    <row r="106" spans="2:12" ht="24.75" customHeight="1" x14ac:dyDescent="0.25">
      <c r="B106" s="25" t="s">
        <v>116</v>
      </c>
      <c r="C106" s="4">
        <v>10</v>
      </c>
      <c r="D106" s="4">
        <v>10</v>
      </c>
      <c r="E106" s="4">
        <v>10</v>
      </c>
      <c r="F106" s="4">
        <v>10</v>
      </c>
      <c r="G106" s="14"/>
      <c r="H106" s="14"/>
      <c r="I106" s="14"/>
      <c r="J106" s="14"/>
      <c r="K106" s="14"/>
      <c r="L106" s="15"/>
    </row>
    <row r="107" spans="2:12" ht="24.75" customHeight="1" x14ac:dyDescent="0.25">
      <c r="B107" s="25" t="s">
        <v>117</v>
      </c>
      <c r="C107" s="4">
        <v>10</v>
      </c>
      <c r="D107" s="4">
        <v>10</v>
      </c>
      <c r="E107" s="4">
        <v>10</v>
      </c>
      <c r="F107" s="4">
        <v>10</v>
      </c>
      <c r="G107" s="14"/>
      <c r="H107" s="14"/>
      <c r="I107" s="14"/>
      <c r="J107" s="14"/>
      <c r="K107" s="14"/>
      <c r="L107" s="15"/>
    </row>
    <row r="108" spans="2:12" ht="40.5" customHeight="1" x14ac:dyDescent="0.25">
      <c r="B108" s="25" t="s">
        <v>118</v>
      </c>
      <c r="C108" s="4">
        <v>6</v>
      </c>
      <c r="D108" s="4">
        <v>8</v>
      </c>
      <c r="E108" s="4">
        <v>8</v>
      </c>
      <c r="F108" s="4">
        <v>8</v>
      </c>
      <c r="G108" s="14"/>
      <c r="H108" s="14"/>
      <c r="I108" s="14"/>
      <c r="J108" s="14"/>
      <c r="K108" s="14"/>
      <c r="L108" s="15"/>
    </row>
    <row r="109" spans="2:12" ht="37.5" x14ac:dyDescent="0.25">
      <c r="B109" s="108" t="s">
        <v>119</v>
      </c>
      <c r="C109" s="151"/>
      <c r="D109" s="151"/>
      <c r="E109" s="151"/>
      <c r="F109" s="152"/>
      <c r="G109" s="14"/>
      <c r="H109" s="14"/>
      <c r="I109" s="14"/>
      <c r="J109" s="14"/>
      <c r="K109" s="14"/>
      <c r="L109" s="15"/>
    </row>
    <row r="110" spans="2:12" x14ac:dyDescent="0.25">
      <c r="B110" s="25" t="s">
        <v>120</v>
      </c>
      <c r="C110" s="148">
        <v>7</v>
      </c>
      <c r="D110" s="4">
        <v>8</v>
      </c>
      <c r="E110" s="4">
        <v>7</v>
      </c>
      <c r="F110" s="4">
        <v>7</v>
      </c>
      <c r="G110" s="14"/>
      <c r="H110" s="14"/>
      <c r="I110" s="14"/>
      <c r="J110" s="14"/>
      <c r="K110" s="14"/>
      <c r="L110" s="15"/>
    </row>
    <row r="111" spans="2:12" x14ac:dyDescent="0.25">
      <c r="B111" s="25" t="s">
        <v>121</v>
      </c>
      <c r="C111" s="149"/>
      <c r="D111" s="4"/>
      <c r="E111" s="4"/>
      <c r="F111" s="4"/>
      <c r="G111" s="14"/>
      <c r="H111" s="14"/>
      <c r="I111" s="14"/>
      <c r="J111" s="14"/>
      <c r="K111" s="14"/>
      <c r="L111" s="15"/>
    </row>
    <row r="112" spans="2:12" x14ac:dyDescent="0.25">
      <c r="B112" s="25" t="s">
        <v>122</v>
      </c>
      <c r="C112" s="149"/>
      <c r="D112" s="4"/>
      <c r="E112" s="4"/>
      <c r="F112" s="4"/>
      <c r="G112" s="14"/>
      <c r="H112" s="14"/>
      <c r="I112" s="14"/>
      <c r="J112" s="14"/>
      <c r="K112" s="14"/>
      <c r="L112" s="15"/>
    </row>
    <row r="113" spans="2:12" x14ac:dyDescent="0.25">
      <c r="B113" s="25" t="s">
        <v>123</v>
      </c>
      <c r="C113" s="150"/>
      <c r="D113" s="4"/>
      <c r="E113" s="4"/>
      <c r="F113" s="4"/>
      <c r="G113" s="14"/>
      <c r="H113" s="14"/>
      <c r="I113" s="14"/>
      <c r="J113" s="14"/>
      <c r="K113" s="14"/>
      <c r="L113" s="15"/>
    </row>
    <row r="114" spans="2:12" ht="37.5" x14ac:dyDescent="0.25">
      <c r="B114" s="25" t="s">
        <v>132</v>
      </c>
      <c r="C114" s="4">
        <v>10</v>
      </c>
      <c r="D114" s="4">
        <v>8</v>
      </c>
      <c r="E114" s="4">
        <v>7</v>
      </c>
      <c r="F114" s="4">
        <v>8</v>
      </c>
      <c r="G114" s="14"/>
      <c r="H114" s="14"/>
      <c r="I114" s="14"/>
      <c r="J114" s="14"/>
      <c r="K114" s="14"/>
      <c r="L114" s="15"/>
    </row>
    <row r="115" spans="2:12" ht="37.5" x14ac:dyDescent="0.25">
      <c r="B115" s="25" t="s">
        <v>124</v>
      </c>
      <c r="C115" s="4">
        <v>8</v>
      </c>
      <c r="D115" s="4">
        <v>10</v>
      </c>
      <c r="E115" s="4">
        <v>10</v>
      </c>
      <c r="F115" s="4">
        <v>10</v>
      </c>
      <c r="G115" s="14"/>
      <c r="H115" s="14"/>
      <c r="I115" s="14"/>
      <c r="J115" s="14"/>
      <c r="K115" s="14"/>
      <c r="L115" s="15"/>
    </row>
    <row r="116" spans="2:12" ht="39.75" customHeight="1" x14ac:dyDescent="0.25">
      <c r="B116" s="33" t="s">
        <v>125</v>
      </c>
      <c r="C116" s="4">
        <v>6</v>
      </c>
      <c r="D116" s="4">
        <v>10</v>
      </c>
      <c r="E116" s="4">
        <v>8</v>
      </c>
      <c r="F116" s="4">
        <v>8</v>
      </c>
      <c r="G116" s="14"/>
      <c r="H116" s="14"/>
      <c r="I116" s="14"/>
      <c r="J116" s="14"/>
      <c r="K116" s="14"/>
      <c r="L116" s="15"/>
    </row>
    <row r="117" spans="2:12" ht="60.75" customHeight="1" x14ac:dyDescent="0.25">
      <c r="B117" s="33" t="s">
        <v>126</v>
      </c>
      <c r="C117" s="4">
        <v>0</v>
      </c>
      <c r="D117" s="4">
        <v>0</v>
      </c>
      <c r="E117" s="4">
        <v>0</v>
      </c>
      <c r="F117" s="4">
        <v>0</v>
      </c>
      <c r="G117" s="14"/>
      <c r="H117" s="14"/>
      <c r="I117" s="14"/>
      <c r="J117" s="14"/>
      <c r="K117" s="14"/>
      <c r="L117" s="15"/>
    </row>
    <row r="118" spans="2:12" x14ac:dyDescent="0.25">
      <c r="B118" s="33" t="s">
        <v>127</v>
      </c>
      <c r="C118" s="4">
        <v>8</v>
      </c>
      <c r="D118" s="4">
        <v>10</v>
      </c>
      <c r="E118" s="4">
        <v>8</v>
      </c>
      <c r="F118" s="4">
        <v>10</v>
      </c>
      <c r="G118" s="14"/>
      <c r="H118" s="14"/>
      <c r="I118" s="14"/>
      <c r="J118" s="14"/>
      <c r="K118" s="14"/>
      <c r="L118" s="15"/>
    </row>
    <row r="119" spans="2:12" ht="75" x14ac:dyDescent="0.25">
      <c r="B119" s="25" t="s">
        <v>128</v>
      </c>
      <c r="C119" s="4">
        <v>6</v>
      </c>
      <c r="D119" s="4">
        <v>7</v>
      </c>
      <c r="E119" s="4">
        <v>8</v>
      </c>
      <c r="F119" s="4">
        <v>8</v>
      </c>
      <c r="G119" s="14"/>
      <c r="H119" s="14"/>
      <c r="I119" s="14"/>
      <c r="J119" s="14"/>
      <c r="K119" s="14"/>
      <c r="L119" s="15"/>
    </row>
    <row r="120" spans="2:12" ht="37.5" x14ac:dyDescent="0.25">
      <c r="B120" s="33" t="s">
        <v>129</v>
      </c>
      <c r="C120" s="4">
        <v>6</v>
      </c>
      <c r="D120" s="4">
        <v>8</v>
      </c>
      <c r="E120" s="4">
        <v>8</v>
      </c>
      <c r="F120" s="4">
        <v>7</v>
      </c>
      <c r="G120" s="14"/>
      <c r="H120" s="14"/>
      <c r="I120" s="14"/>
      <c r="J120" s="14"/>
      <c r="K120" s="14"/>
      <c r="L120" s="15"/>
    </row>
    <row r="121" spans="2:12" ht="37.5" x14ac:dyDescent="0.25">
      <c r="B121" s="25" t="s">
        <v>130</v>
      </c>
      <c r="C121" s="4">
        <v>10</v>
      </c>
      <c r="D121" s="4">
        <v>10</v>
      </c>
      <c r="E121" s="4">
        <v>8</v>
      </c>
      <c r="F121" s="4">
        <v>10</v>
      </c>
      <c r="G121" s="14"/>
      <c r="H121" s="14"/>
      <c r="I121" s="14"/>
      <c r="J121" s="14"/>
      <c r="K121" s="14"/>
      <c r="L121" s="15"/>
    </row>
    <row r="122" spans="2:12" ht="38.25" thickBot="1" x14ac:dyDescent="0.3">
      <c r="B122" s="26" t="s">
        <v>131</v>
      </c>
      <c r="C122" s="8">
        <v>0</v>
      </c>
      <c r="D122" s="8">
        <v>0</v>
      </c>
      <c r="E122" s="8">
        <v>0</v>
      </c>
      <c r="F122" s="8">
        <v>10</v>
      </c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120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337</v>
      </c>
      <c r="H140" s="31" t="s">
        <v>332</v>
      </c>
      <c r="I140" s="31" t="s">
        <v>332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120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340</v>
      </c>
      <c r="H141" s="31" t="s">
        <v>340</v>
      </c>
      <c r="I141" s="31" t="s">
        <v>341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4"/>
      <c r="D142" s="4"/>
      <c r="E142" s="4"/>
      <c r="F142" s="4"/>
      <c r="G142" s="4">
        <v>0</v>
      </c>
      <c r="H142" s="4" t="s">
        <v>97</v>
      </c>
      <c r="I142" s="4" t="s">
        <v>97</v>
      </c>
      <c r="J142" s="4"/>
      <c r="K142" s="4"/>
      <c r="L142" s="6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7</v>
      </c>
      <c r="H144" s="4">
        <v>9</v>
      </c>
      <c r="I144" s="4">
        <v>7</v>
      </c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7</v>
      </c>
      <c r="H145" s="4">
        <v>9</v>
      </c>
      <c r="I145" s="4">
        <v>10</v>
      </c>
      <c r="J145" s="4"/>
      <c r="K145" s="4"/>
      <c r="L145" s="6"/>
    </row>
    <row r="146" spans="2:12" ht="56.25" x14ac:dyDescent="0.25">
      <c r="B146" s="38" t="s">
        <v>149</v>
      </c>
      <c r="C146" s="112"/>
      <c r="D146" s="121"/>
      <c r="E146" s="4"/>
      <c r="F146" s="4"/>
      <c r="G146" s="4">
        <v>10</v>
      </c>
      <c r="H146" s="4">
        <v>6</v>
      </c>
      <c r="I146" s="4">
        <v>10</v>
      </c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0</v>
      </c>
      <c r="H148" s="4">
        <v>0</v>
      </c>
      <c r="I148" s="4">
        <v>0</v>
      </c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10</v>
      </c>
      <c r="H149" s="4">
        <v>5</v>
      </c>
      <c r="I149" s="4">
        <v>10</v>
      </c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10</v>
      </c>
      <c r="H150" s="4">
        <v>0</v>
      </c>
      <c r="I150" s="4">
        <v>0</v>
      </c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10</v>
      </c>
      <c r="I151" s="4">
        <v>10</v>
      </c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10</v>
      </c>
      <c r="H152" s="4">
        <v>10</v>
      </c>
      <c r="I152" s="4">
        <v>0</v>
      </c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10</v>
      </c>
      <c r="H153" s="4">
        <v>10</v>
      </c>
      <c r="I153" s="4">
        <v>10</v>
      </c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10</v>
      </c>
      <c r="H154" s="4">
        <v>10</v>
      </c>
      <c r="I154" s="4">
        <v>10</v>
      </c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10</v>
      </c>
      <c r="H155" s="4">
        <v>10</v>
      </c>
      <c r="I155" s="4">
        <v>10</v>
      </c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0</v>
      </c>
      <c r="H157" s="4">
        <v>7</v>
      </c>
      <c r="I157" s="4">
        <v>10</v>
      </c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10</v>
      </c>
      <c r="H158" s="4">
        <v>7</v>
      </c>
      <c r="I158" s="4">
        <v>10</v>
      </c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0</v>
      </c>
      <c r="H159" s="4">
        <v>10</v>
      </c>
      <c r="I159" s="4">
        <v>10</v>
      </c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0</v>
      </c>
      <c r="H160" s="4">
        <v>10</v>
      </c>
      <c r="I160" s="4">
        <v>0</v>
      </c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10</v>
      </c>
      <c r="H162" s="4">
        <v>10</v>
      </c>
      <c r="I162" s="4">
        <v>7</v>
      </c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10</v>
      </c>
      <c r="H163" s="4">
        <v>10</v>
      </c>
      <c r="I163" s="4">
        <v>10</v>
      </c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10</v>
      </c>
      <c r="H164" s="4">
        <v>6</v>
      </c>
      <c r="I164" s="4">
        <v>0</v>
      </c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>
        <v>5</v>
      </c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>
        <v>3</v>
      </c>
      <c r="H167" s="4"/>
      <c r="I167" s="4">
        <v>3</v>
      </c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>
        <v>5</v>
      </c>
      <c r="J171" s="4"/>
      <c r="K171" s="4"/>
      <c r="L171" s="6"/>
      <c r="M171" s="97"/>
      <c r="N171" s="97"/>
      <c r="O171" s="97"/>
    </row>
    <row r="172" spans="2:15" x14ac:dyDescent="0.25">
      <c r="B172" s="25" t="s">
        <v>89</v>
      </c>
      <c r="C172" s="4">
        <v>3</v>
      </c>
      <c r="D172" s="4">
        <v>5</v>
      </c>
      <c r="E172" s="4">
        <v>3</v>
      </c>
      <c r="F172" s="4">
        <v>5</v>
      </c>
      <c r="G172" s="4">
        <v>5</v>
      </c>
      <c r="H172" s="4">
        <v>3</v>
      </c>
      <c r="I172" s="4">
        <v>5</v>
      </c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3</v>
      </c>
      <c r="E173" s="4">
        <v>3</v>
      </c>
      <c r="F173" s="4">
        <v>3</v>
      </c>
      <c r="G173" s="4">
        <v>5</v>
      </c>
      <c r="H173" s="4">
        <v>3</v>
      </c>
      <c r="I173" s="4">
        <v>3</v>
      </c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 t="shared" ref="C176:L176" si="0"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147</v>
      </c>
      <c r="D176" s="8">
        <f t="shared" si="0"/>
        <v>161</v>
      </c>
      <c r="E176" s="8">
        <f t="shared" si="0"/>
        <v>148</v>
      </c>
      <c r="F176" s="8">
        <f t="shared" si="0"/>
        <v>166</v>
      </c>
      <c r="G176" s="8">
        <f t="shared" si="0"/>
        <v>157</v>
      </c>
      <c r="H176" s="8">
        <f>SUM(H175+H174+H173+H172+H171+H168+H167+H166+H164+H163+H162+H160+H159+H158+H157+H155+H154+H153+H152+H151+H150+H149+H148+H146+H145+H144+H16+H138+H137+H136+H135+H134+H133+H132+H131+H130+H129+H128+H126+H125+H122+H121+H120+H119+H118+H117+H116+H115+H114+H113+H112+H111+H110+H109+H108+H107+H106+H105+H103+H102+H101+H100+H97+H96+H95+H94+H93+H92+H91+H89+H88+H87+H86+H84+H83+H82+H81+H80+H78+H77+H74+H73+H72+H71+H70+H69+H68+H67+H66+H65+H64+H62+H61+H58+H57+H56+H55+H54+H53+H52+H51+H50+H49+H48+H46+H45+H42+H41+H40+H39+H37+H36+H35+H34+H33+H32+H30+H29+H28+H27+H26+H25+H24+H23+H21+H20+H19+H17+H15)</f>
        <v>160</v>
      </c>
      <c r="I176" s="8">
        <f t="shared" si="0"/>
        <v>145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107">
        <f>AVERAGE(C176:I176)</f>
        <v>154.85714285714286</v>
      </c>
    </row>
    <row r="177" spans="2:12" ht="19.5" thickBot="1" x14ac:dyDescent="0.3"/>
    <row r="178" spans="2:12" ht="27" customHeight="1" x14ac:dyDescent="0.25">
      <c r="B178" s="118" t="s">
        <v>96</v>
      </c>
      <c r="C178" s="100" t="s">
        <v>306</v>
      </c>
      <c r="D178" s="100" t="s">
        <v>306</v>
      </c>
      <c r="E178" s="100" t="s">
        <v>306</v>
      </c>
      <c r="F178" s="100" t="s">
        <v>306</v>
      </c>
      <c r="G178" s="100" t="s">
        <v>306</v>
      </c>
      <c r="H178" s="100" t="s">
        <v>97</v>
      </c>
      <c r="I178" s="100" t="s">
        <v>306</v>
      </c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 t="s">
        <v>306</v>
      </c>
      <c r="H180" s="4" t="s">
        <v>306</v>
      </c>
      <c r="I180" s="4" t="s">
        <v>306</v>
      </c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 t="s">
        <v>97</v>
      </c>
      <c r="H182" s="8" t="s">
        <v>97</v>
      </c>
      <c r="I182" s="8" t="s">
        <v>97</v>
      </c>
      <c r="J182" s="8"/>
      <c r="K182" s="8"/>
      <c r="L182" s="9"/>
    </row>
  </sheetData>
  <sheetProtection algorithmName="SHA-512" hashValue="9iWqWzyZwW9kmq+qnTwtgRtoKCScaReAOJw1gzM05R+7Q1XFgurMFRSnBPiRtv0dVhU63QGVJY2I4/D/K9uzFg==" saltValue="kgM9tVRUXLUeMOm4oBG9YQ==" spinCount="100000" sheet="1" objects="1" scenarios="1"/>
  <mergeCells count="36">
    <mergeCell ref="B165:L165"/>
    <mergeCell ref="B170:L170"/>
    <mergeCell ref="B179:L179"/>
    <mergeCell ref="B99:L99"/>
    <mergeCell ref="C110:C113"/>
    <mergeCell ref="C109:F109"/>
    <mergeCell ref="B127:L127"/>
    <mergeCell ref="B139:L139"/>
    <mergeCell ref="B143:L143"/>
    <mergeCell ref="B147:L147"/>
    <mergeCell ref="B156:L156"/>
    <mergeCell ref="B161:L161"/>
    <mergeCell ref="B124:L124"/>
    <mergeCell ref="B85:L85"/>
    <mergeCell ref="B90:L90"/>
    <mergeCell ref="B98:L98"/>
    <mergeCell ref="B104:L104"/>
    <mergeCell ref="B123:L123"/>
    <mergeCell ref="B79:L79"/>
    <mergeCell ref="B22:L22"/>
    <mergeCell ref="B31:L31"/>
    <mergeCell ref="B38:L38"/>
    <mergeCell ref="B43:L43"/>
    <mergeCell ref="B44:L44"/>
    <mergeCell ref="B47:L47"/>
    <mergeCell ref="B59:L59"/>
    <mergeCell ref="B60:L60"/>
    <mergeCell ref="B63:L63"/>
    <mergeCell ref="B75:L75"/>
    <mergeCell ref="B76:L76"/>
    <mergeCell ref="B18:L18"/>
    <mergeCell ref="B1:L1"/>
    <mergeCell ref="B2:L2"/>
    <mergeCell ref="B3:L3"/>
    <mergeCell ref="B13:L13"/>
    <mergeCell ref="B14:L1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27" sqref="N27"/>
    </sheetView>
  </sheetViews>
  <sheetFormatPr defaultRowHeight="15" x14ac:dyDescent="0.25"/>
  <sheetData/>
  <sheetProtection algorithmName="SHA-512" hashValue="dfVQ/rImX+QrBPxoybiaDnmtC/EsAYYcKSotxtHoczr1slqBurO/fxEIv4yUXv86x8Hq1rgBqs5a5Y8p6Zmi8w==" saltValue="Fj+qoCfePnUD3cSOYvtEFw==" spinCount="100000"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view="pageBreakPreview" topLeftCell="B1" zoomScale="90" zoomScaleNormal="100" zoomScaleSheetLayoutView="90" workbookViewId="0">
      <selection activeCell="V7" sqref="V7"/>
    </sheetView>
  </sheetViews>
  <sheetFormatPr defaultRowHeight="15.75" x14ac:dyDescent="0.25"/>
  <cols>
    <col min="1" max="1" width="9.140625" style="45"/>
    <col min="2" max="2" width="7.28515625" style="49" customWidth="1"/>
    <col min="3" max="3" width="9.5703125" style="46" bestFit="1" customWidth="1"/>
    <col min="4" max="4" width="41.5703125" style="18" customWidth="1"/>
    <col min="5" max="5" width="45.5703125" style="19" customWidth="1"/>
    <col min="6" max="6" width="3.28515625" style="45" bestFit="1" customWidth="1"/>
    <col min="7" max="7" width="9.85546875" style="45" bestFit="1" customWidth="1"/>
    <col min="8" max="8" width="9.140625" style="50"/>
    <col min="9" max="9" width="9.140625" style="123"/>
    <col min="10" max="16384" width="9.140625" style="45"/>
  </cols>
  <sheetData>
    <row r="2" spans="2:9" ht="16.5" thickBot="1" x14ac:dyDescent="0.3">
      <c r="B2" s="155" t="s">
        <v>177</v>
      </c>
      <c r="C2" s="155"/>
      <c r="D2" s="155"/>
      <c r="E2" s="155"/>
    </row>
    <row r="3" spans="2:9" ht="16.5" hidden="1" thickBot="1" x14ac:dyDescent="0.3">
      <c r="B3" s="82"/>
      <c r="C3" s="83"/>
      <c r="D3" s="84"/>
      <c r="E3" s="85"/>
    </row>
    <row r="4" spans="2:9" ht="32.25" thickBot="1" x14ac:dyDescent="0.3">
      <c r="B4" s="86" t="s">
        <v>178</v>
      </c>
      <c r="C4" s="87" t="s">
        <v>181</v>
      </c>
      <c r="D4" s="88" t="s">
        <v>179</v>
      </c>
      <c r="E4" s="89" t="s">
        <v>180</v>
      </c>
    </row>
    <row r="5" spans="2:9" ht="31.5" hidden="1" x14ac:dyDescent="0.25">
      <c r="B5" s="59">
        <v>1</v>
      </c>
      <c r="C5" s="65" t="s">
        <v>257</v>
      </c>
      <c r="D5" s="66" t="s">
        <v>258</v>
      </c>
      <c r="E5" s="67" t="s">
        <v>259</v>
      </c>
      <c r="F5" s="49">
        <v>1</v>
      </c>
    </row>
    <row r="6" spans="2:9" ht="31.5" x14ac:dyDescent="0.25">
      <c r="B6" s="57">
        <v>2</v>
      </c>
      <c r="C6" s="52" t="s">
        <v>182</v>
      </c>
      <c r="D6" s="51" t="s">
        <v>215</v>
      </c>
      <c r="E6" s="68" t="s">
        <v>214</v>
      </c>
      <c r="F6" s="49">
        <v>2</v>
      </c>
      <c r="G6" s="45" t="s">
        <v>376</v>
      </c>
      <c r="H6" s="50">
        <f>'каф. ЭЛТ'!E176</f>
        <v>242</v>
      </c>
      <c r="I6" s="123">
        <v>242</v>
      </c>
    </row>
    <row r="7" spans="2:9" ht="31.5" x14ac:dyDescent="0.25">
      <c r="B7" s="57">
        <v>3</v>
      </c>
      <c r="C7" s="53" t="s">
        <v>183</v>
      </c>
      <c r="D7" s="54" t="s">
        <v>217</v>
      </c>
      <c r="E7" s="68" t="s">
        <v>216</v>
      </c>
      <c r="F7" s="49">
        <v>3</v>
      </c>
      <c r="G7" s="45" t="s">
        <v>449</v>
      </c>
      <c r="H7" s="50">
        <f>'каф. Лингвистика'!C176</f>
        <v>147</v>
      </c>
      <c r="I7" s="123">
        <v>147</v>
      </c>
    </row>
    <row r="8" spans="2:9" ht="31.5" x14ac:dyDescent="0.25">
      <c r="B8" s="57">
        <v>4</v>
      </c>
      <c r="C8" s="53" t="s">
        <v>184</v>
      </c>
      <c r="D8" s="54" t="s">
        <v>219</v>
      </c>
      <c r="E8" s="68" t="s">
        <v>218</v>
      </c>
      <c r="F8" s="49">
        <v>4</v>
      </c>
      <c r="G8" s="45" t="s">
        <v>450</v>
      </c>
      <c r="H8" s="50">
        <f>'каф. ФИН'!D176</f>
        <v>243</v>
      </c>
      <c r="I8" s="123">
        <v>243</v>
      </c>
    </row>
    <row r="9" spans="2:9" x14ac:dyDescent="0.25">
      <c r="B9" s="57">
        <v>5</v>
      </c>
      <c r="C9" s="53" t="s">
        <v>185</v>
      </c>
      <c r="D9" s="54" t="s">
        <v>221</v>
      </c>
      <c r="E9" s="68" t="s">
        <v>220</v>
      </c>
      <c r="F9" s="49">
        <v>5</v>
      </c>
      <c r="G9" s="45" t="s">
        <v>451</v>
      </c>
      <c r="H9" s="50">
        <f>SUM('каф. МИГ'!C176,'каф. ТПС'!D176)</f>
        <v>446</v>
      </c>
      <c r="I9" s="123">
        <f>H9/COUNT('каф. МИГ'!C176,'каф. ТПС'!D176)</f>
        <v>223</v>
      </c>
    </row>
    <row r="10" spans="2:9" ht="31.5" hidden="1" x14ac:dyDescent="0.25">
      <c r="B10" s="57">
        <v>6</v>
      </c>
      <c r="C10" s="53" t="s">
        <v>186</v>
      </c>
      <c r="D10" s="54" t="s">
        <v>223</v>
      </c>
      <c r="E10" s="69" t="s">
        <v>222</v>
      </c>
      <c r="F10" s="49">
        <v>6</v>
      </c>
    </row>
    <row r="11" spans="2:9" x14ac:dyDescent="0.25">
      <c r="B11" s="57">
        <v>7</v>
      </c>
      <c r="C11" s="53" t="s">
        <v>187</v>
      </c>
      <c r="D11" s="54" t="s">
        <v>225</v>
      </c>
      <c r="E11" s="68" t="s">
        <v>224</v>
      </c>
      <c r="F11" s="49">
        <v>7</v>
      </c>
      <c r="G11" s="45" t="s">
        <v>323</v>
      </c>
      <c r="H11" s="50">
        <f>SUM('каф. БЖДЭ'!G176,'каф. БЖДЭ'!J176)</f>
        <v>164</v>
      </c>
      <c r="I11" s="123">
        <f>H11/COUNT('каф. БЖДЭ'!G176,'каф. БЖДЭ'!J176)</f>
        <v>82</v>
      </c>
    </row>
    <row r="12" spans="2:9" hidden="1" x14ac:dyDescent="0.25">
      <c r="B12" s="57">
        <v>8</v>
      </c>
      <c r="C12" s="53" t="s">
        <v>188</v>
      </c>
      <c r="D12" s="54" t="s">
        <v>227</v>
      </c>
      <c r="E12" s="68" t="s">
        <v>226</v>
      </c>
      <c r="F12" s="49">
        <v>8</v>
      </c>
    </row>
    <row r="13" spans="2:9" ht="31.5" hidden="1" x14ac:dyDescent="0.25">
      <c r="B13" s="57">
        <v>9</v>
      </c>
      <c r="C13" s="53" t="s">
        <v>189</v>
      </c>
      <c r="D13" s="54" t="s">
        <v>190</v>
      </c>
      <c r="E13" s="68" t="s">
        <v>260</v>
      </c>
      <c r="F13" s="49">
        <v>9</v>
      </c>
    </row>
    <row r="14" spans="2:9" ht="31.5" x14ac:dyDescent="0.25">
      <c r="B14" s="57">
        <v>10</v>
      </c>
      <c r="C14" s="53" t="s">
        <v>191</v>
      </c>
      <c r="D14" s="54" t="s">
        <v>229</v>
      </c>
      <c r="E14" s="69" t="s">
        <v>228</v>
      </c>
      <c r="F14" s="49">
        <v>10</v>
      </c>
      <c r="G14" s="45" t="s">
        <v>447</v>
      </c>
      <c r="H14" s="50">
        <f>'каф. ВХНТК'!G176</f>
        <v>157</v>
      </c>
      <c r="I14" s="123">
        <v>157</v>
      </c>
    </row>
    <row r="15" spans="2:9" ht="31.5" x14ac:dyDescent="0.25">
      <c r="B15" s="57">
        <v>11</v>
      </c>
      <c r="C15" s="53" t="s">
        <v>192</v>
      </c>
      <c r="D15" s="54" t="s">
        <v>230</v>
      </c>
      <c r="E15" s="69" t="s">
        <v>231</v>
      </c>
      <c r="F15" s="49">
        <v>11</v>
      </c>
      <c r="G15" s="45" t="s">
        <v>410</v>
      </c>
      <c r="H15" s="50">
        <f>SUM('каф. ЕН'!G176,'каф. Электротехника'!D176,'каф. Электротехника'!F176)</f>
        <v>616</v>
      </c>
      <c r="I15" s="123">
        <f>H15/COUNT('каф. ЕН'!G176,'каф. Электротехника'!D176,'каф. Электротехника'!F176)</f>
        <v>205.33333333333334</v>
      </c>
    </row>
    <row r="16" spans="2:9" ht="31.5" x14ac:dyDescent="0.25">
      <c r="B16" s="57">
        <v>12</v>
      </c>
      <c r="C16" s="53" t="s">
        <v>193</v>
      </c>
      <c r="D16" s="54" t="s">
        <v>202</v>
      </c>
      <c r="E16" s="69" t="s">
        <v>232</v>
      </c>
      <c r="F16" s="49">
        <v>12</v>
      </c>
      <c r="G16" s="45" t="s">
        <v>363</v>
      </c>
      <c r="H16" s="50">
        <f>SUM('каф. ФИН'!E176,'каф. ЭЛТ'!D176,'каф. ЭЛТ'!I176,'каф. ЭЛТ'!J176)</f>
        <v>814</v>
      </c>
      <c r="I16" s="123">
        <f>H16/COUNT('каф. ФИН'!E176,'каф. ЭЛТ'!D176,'каф. ЭЛТ'!I176,'каф. ЭЛТ'!J176)</f>
        <v>203.5</v>
      </c>
    </row>
    <row r="17" spans="2:9" ht="31.5" hidden="1" x14ac:dyDescent="0.25">
      <c r="B17" s="57">
        <v>13</v>
      </c>
      <c r="C17" s="53"/>
      <c r="D17" s="54"/>
      <c r="E17" s="69" t="s">
        <v>233</v>
      </c>
      <c r="F17" s="49">
        <v>13</v>
      </c>
    </row>
    <row r="18" spans="2:9" x14ac:dyDescent="0.25">
      <c r="B18" s="57">
        <v>14</v>
      </c>
      <c r="C18" s="53" t="s">
        <v>194</v>
      </c>
      <c r="D18" s="54" t="s">
        <v>204</v>
      </c>
      <c r="E18" s="69" t="s">
        <v>234</v>
      </c>
      <c r="F18" s="49">
        <v>14</v>
      </c>
      <c r="G18" s="45" t="s">
        <v>322</v>
      </c>
      <c r="H18" s="50">
        <f>SUM('каф. БЖДЭ'!C176,'каф. ЭЛТ'!G176,'каф. ЭЛТ'!H176)</f>
        <v>661</v>
      </c>
      <c r="I18" s="123">
        <f>H18/COUNT('каф. БЖДЭ'!C176,'каф. ЭЛТ'!G176,'каф. ЭЛТ'!H176)</f>
        <v>220.33333333333334</v>
      </c>
    </row>
    <row r="19" spans="2:9" ht="16.5" thickBot="1" x14ac:dyDescent="0.3">
      <c r="B19" s="58">
        <v>15</v>
      </c>
      <c r="C19" s="60" t="s">
        <v>195</v>
      </c>
      <c r="D19" s="61" t="s">
        <v>206</v>
      </c>
      <c r="E19" s="70" t="s">
        <v>235</v>
      </c>
      <c r="F19" s="49">
        <v>15</v>
      </c>
      <c r="G19" s="45" t="s">
        <v>319</v>
      </c>
      <c r="H19" s="50">
        <f>SUM('каф. Лингвистика'!D176,'каф. БЖДЭ'!F176,'каф. УП'!E176,'каф. УП'!F176,'каф. ЭЛТ'!F176)</f>
        <v>1109</v>
      </c>
      <c r="I19" s="123">
        <f>H19/COUNT('каф. Лингвистика'!D176,'каф. БЖДЭ'!F176,'каф. УП'!E176,'каф. УП'!F176,'каф. ЭЛТ'!F176)</f>
        <v>221.8</v>
      </c>
    </row>
    <row r="20" spans="2:9" ht="31.5" hidden="1" x14ac:dyDescent="0.25">
      <c r="B20" s="59">
        <v>16</v>
      </c>
      <c r="C20" s="62" t="s">
        <v>196</v>
      </c>
      <c r="D20" s="63" t="s">
        <v>215</v>
      </c>
      <c r="E20" s="64" t="s">
        <v>236</v>
      </c>
      <c r="F20" s="49">
        <v>16</v>
      </c>
    </row>
    <row r="21" spans="2:9" hidden="1" x14ac:dyDescent="0.25">
      <c r="B21" s="57">
        <v>17</v>
      </c>
      <c r="C21" s="153" t="s">
        <v>197</v>
      </c>
      <c r="D21" s="154" t="s">
        <v>217</v>
      </c>
      <c r="E21" s="68" t="s">
        <v>237</v>
      </c>
      <c r="F21" s="49">
        <v>17</v>
      </c>
    </row>
    <row r="22" spans="2:9" ht="31.5" hidden="1" x14ac:dyDescent="0.25">
      <c r="B22" s="57">
        <v>18</v>
      </c>
      <c r="C22" s="153"/>
      <c r="D22" s="154"/>
      <c r="E22" s="68" t="s">
        <v>238</v>
      </c>
      <c r="F22" s="49">
        <v>18</v>
      </c>
    </row>
    <row r="23" spans="2:9" ht="16.5" thickBot="1" x14ac:dyDescent="0.3">
      <c r="B23" s="57">
        <v>19</v>
      </c>
      <c r="C23" s="55" t="s">
        <v>198</v>
      </c>
      <c r="D23" s="54" t="s">
        <v>227</v>
      </c>
      <c r="E23" s="68" t="s">
        <v>226</v>
      </c>
      <c r="F23" s="49">
        <v>19</v>
      </c>
      <c r="G23" s="45" t="s">
        <v>336</v>
      </c>
      <c r="H23" s="50">
        <f>SUM('каф. Лингвистика'!G176,'каф. Лингвистика'!I176,'каф. БЖДЭ'!L176,'каф. ФВС '!K176)</f>
        <v>656</v>
      </c>
      <c r="I23" s="123">
        <f>H23/COUNT('каф. Лингвистика'!G176,'каф. Лингвистика'!I176,'каф. БЖДЭ'!L176,'каф. ФВС '!K176)</f>
        <v>164</v>
      </c>
    </row>
    <row r="24" spans="2:9" ht="32.25" hidden="1" thickBot="1" x14ac:dyDescent="0.3">
      <c r="B24" s="57">
        <v>20</v>
      </c>
      <c r="C24" s="55" t="s">
        <v>199</v>
      </c>
      <c r="D24" s="54" t="s">
        <v>229</v>
      </c>
      <c r="E24" s="68" t="s">
        <v>239</v>
      </c>
      <c r="F24" s="49">
        <v>20</v>
      </c>
    </row>
    <row r="25" spans="2:9" ht="16.5" hidden="1" thickBot="1" x14ac:dyDescent="0.3">
      <c r="B25" s="57">
        <v>21</v>
      </c>
      <c r="C25" s="71" t="s">
        <v>200</v>
      </c>
      <c r="D25" s="54" t="s">
        <v>261</v>
      </c>
      <c r="E25" s="68"/>
      <c r="F25" s="49">
        <v>21</v>
      </c>
    </row>
    <row r="26" spans="2:9" ht="32.25" hidden="1" thickBot="1" x14ac:dyDescent="0.3">
      <c r="B26" s="57">
        <v>22</v>
      </c>
      <c r="C26" s="55" t="s">
        <v>201</v>
      </c>
      <c r="D26" s="54" t="s">
        <v>202</v>
      </c>
      <c r="E26" s="68" t="s">
        <v>262</v>
      </c>
      <c r="F26" s="49">
        <v>22</v>
      </c>
    </row>
    <row r="27" spans="2:9" ht="16.5" hidden="1" thickBot="1" x14ac:dyDescent="0.3">
      <c r="B27" s="57">
        <v>23</v>
      </c>
      <c r="C27" s="55" t="s">
        <v>203</v>
      </c>
      <c r="D27" s="54" t="s">
        <v>204</v>
      </c>
      <c r="E27" s="68" t="s">
        <v>234</v>
      </c>
      <c r="F27" s="49">
        <v>23</v>
      </c>
    </row>
    <row r="28" spans="2:9" ht="16.5" hidden="1" thickBot="1" x14ac:dyDescent="0.3">
      <c r="B28" s="57">
        <v>24</v>
      </c>
      <c r="C28" s="55" t="s">
        <v>205</v>
      </c>
      <c r="D28" s="54" t="s">
        <v>206</v>
      </c>
      <c r="E28" s="68" t="s">
        <v>263</v>
      </c>
      <c r="F28" s="49">
        <v>24</v>
      </c>
    </row>
    <row r="29" spans="2:9" ht="16.5" hidden="1" thickBot="1" x14ac:dyDescent="0.3">
      <c r="B29" s="58">
        <v>25</v>
      </c>
      <c r="C29" s="72" t="s">
        <v>207</v>
      </c>
      <c r="D29" s="61" t="s">
        <v>208</v>
      </c>
      <c r="E29" s="70"/>
      <c r="F29" s="49">
        <v>25</v>
      </c>
    </row>
    <row r="30" spans="2:9" ht="31.5" x14ac:dyDescent="0.25">
      <c r="B30" s="59">
        <v>26</v>
      </c>
      <c r="C30" s="124" t="s">
        <v>209</v>
      </c>
      <c r="D30" s="63" t="s">
        <v>241</v>
      </c>
      <c r="E30" s="64" t="s">
        <v>240</v>
      </c>
      <c r="F30" s="49">
        <v>26</v>
      </c>
      <c r="G30" s="45" t="s">
        <v>333</v>
      </c>
      <c r="H30" s="50">
        <f>SUM('каф. ВМ'!H176,'каф. МИГ'!G176,'каф. ФВС '!F176,'каф. ФИН'!F176,'каф. ФИН'!I176,'каф. ЕН'!C176,'каф. ЕН'!H176,'каф. ВХНТК'!E176,'каф. ВХНТК'!F176)</f>
        <v>1554</v>
      </c>
      <c r="I30" s="123">
        <f>H30/COUNT('каф. ВМ'!H176,'каф. МИГ'!G176,'каф. ФВС '!F176,'каф. ФИН'!F176,'каф. ФИН'!I176,'каф. ЕН'!C176,'каф. ЕН'!H176,'каф. ВХНТК'!E176,'каф. ВХНТК'!F176)</f>
        <v>172.66666666666666</v>
      </c>
    </row>
    <row r="31" spans="2:9" ht="31.5" hidden="1" x14ac:dyDescent="0.25">
      <c r="B31" s="57">
        <v>27</v>
      </c>
      <c r="C31" s="56"/>
      <c r="D31" s="54"/>
      <c r="E31" s="68" t="s">
        <v>242</v>
      </c>
      <c r="F31" s="49">
        <v>27</v>
      </c>
    </row>
    <row r="32" spans="2:9" x14ac:dyDescent="0.25">
      <c r="B32" s="57">
        <v>28</v>
      </c>
      <c r="C32" s="56" t="s">
        <v>210</v>
      </c>
      <c r="D32" s="54" t="s">
        <v>244</v>
      </c>
      <c r="E32" s="68" t="s">
        <v>243</v>
      </c>
      <c r="F32" s="49">
        <v>28</v>
      </c>
      <c r="G32" s="45" t="s">
        <v>313</v>
      </c>
      <c r="H32" s="50">
        <f>SUM('каф. ВМ'!C176,'каф. ВМ'!E176,'каф. ВМ'!G176,'каф. ВМ'!I176,'каф. Лингвистика'!E176,'каф. БЖДЭ'!D176,'каф. БЖДЭ'!K176,'каф. МИГ'!H176,'каф. Теология'!C176,'каф. Теология'!D176,'каф. Теология'!F176,'каф. ФВС '!J176,'каф. УП'!C176,'каф. ЕН'!I176,'каф. ЕН'!J176,'каф. Электротехника'!C176,'каф. ТПС'!C176,'каф. ТПС'!E176,'каф. ТПС'!F176,'каф. ТПС'!G176,'каф. ВХНТК'!C176,'каф. ВХНТК'!D176)</f>
        <v>3310</v>
      </c>
      <c r="I32" s="123">
        <f>H32/COUNT('каф. ВМ'!C176,'каф. ВМ'!E176,'каф. ВМ'!G176,'каф. ВМ'!I176,'каф. Лингвистика'!E176,'каф. БЖДЭ'!D176,'каф. БЖДЭ'!K176,'каф. МИГ'!H176,'каф. Теология'!C176,'каф. Теология'!D176,'каф. Теология'!F176,'каф. ФВС '!J176,'каф. УП'!C176,'каф. ЕН'!I176,'каф. ЕН'!J176,'каф. Электротехника'!C176,'каф. ТПС'!C176,'каф. ТПС'!E176,'каф. ТПС'!F176,'каф. ТПС'!G176,'каф. ВХНТК'!C176,'каф. ВХНТК'!D176)</f>
        <v>150.45454545454547</v>
      </c>
    </row>
    <row r="33" spans="2:9" hidden="1" x14ac:dyDescent="0.25">
      <c r="B33" s="57">
        <v>29</v>
      </c>
      <c r="C33" s="56"/>
      <c r="D33" s="54"/>
      <c r="E33" s="68" t="s">
        <v>245</v>
      </c>
      <c r="F33" s="49">
        <v>29</v>
      </c>
    </row>
    <row r="34" spans="2:9" hidden="1" x14ac:dyDescent="0.25">
      <c r="B34" s="57">
        <v>30</v>
      </c>
      <c r="C34" s="56"/>
      <c r="D34" s="54"/>
      <c r="E34" s="68" t="s">
        <v>246</v>
      </c>
      <c r="F34" s="49">
        <v>30</v>
      </c>
    </row>
    <row r="35" spans="2:9" hidden="1" x14ac:dyDescent="0.25">
      <c r="B35" s="57">
        <v>31</v>
      </c>
      <c r="C35" s="56"/>
      <c r="D35" s="54"/>
      <c r="E35" s="68" t="s">
        <v>247</v>
      </c>
      <c r="F35" s="49">
        <v>31</v>
      </c>
    </row>
    <row r="36" spans="2:9" x14ac:dyDescent="0.25">
      <c r="B36" s="57">
        <v>32</v>
      </c>
      <c r="C36" s="56" t="s">
        <v>211</v>
      </c>
      <c r="D36" s="54" t="s">
        <v>249</v>
      </c>
      <c r="E36" s="68" t="s">
        <v>248</v>
      </c>
      <c r="F36" s="49">
        <v>32</v>
      </c>
      <c r="G36" s="45" t="s">
        <v>314</v>
      </c>
      <c r="H36" s="50">
        <f>SUM('каф. ВМ'!D176,'каф. МИГ'!F176,'каф. Теология'!E176,'каф. ФВС '!C176,'каф. ФИН'!C176,'каф. ТГКРСУ'!C176,'каф. ТГКРСУ'!D176,'каф. ТГКРСУ'!E176,'каф. ТГКРСУ'!F176,'каф. ТГКРСУ'!G176,'каф. УП'!D176,'каф. УП'!G176,'каф. УП'!H176)</f>
        <v>1986</v>
      </c>
      <c r="I36" s="123">
        <f>H36/COUNT('каф. ВМ'!D176,'каф. МИГ'!F176,'каф. Теология'!E176,'каф. ФВС '!C176,'каф. ФИН'!C176,'каф. ТГКРСУ'!C176,'каф. ТГКРСУ'!D176,'каф. ТГКРСУ'!E176,'каф. ТГКРСУ'!F176,'каф. ТГКРСУ'!G176,'каф. УП'!D176,'каф. УП'!G176,'каф. УП'!H176)</f>
        <v>165.5</v>
      </c>
    </row>
    <row r="37" spans="2:9" ht="15.75" customHeight="1" x14ac:dyDescent="0.25">
      <c r="B37" s="57">
        <v>33</v>
      </c>
      <c r="C37" s="56" t="s">
        <v>212</v>
      </c>
      <c r="D37" s="54" t="s">
        <v>251</v>
      </c>
      <c r="E37" s="68" t="s">
        <v>250</v>
      </c>
      <c r="F37" s="49">
        <v>33</v>
      </c>
      <c r="G37" s="45" t="s">
        <v>318</v>
      </c>
      <c r="H37" s="50">
        <f>SUM('каф. Лингвистика'!F176,'каф. Лингвистика'!H176,'каф. МИГ'!D176,'каф. ФВС '!D176,'каф. ФВС '!E176,'каф. ФВС '!G176,'каф. ФВС '!H176,'каф. ФВС '!I176,'каф. ФИН'!G176,'каф. ФИН'!H176,'каф. ЭЛТ'!C176,'каф. АТС'!C176,'каф. АТС'!D176,'каф. АТС'!E176,'каф. АТС'!F176,'каф. ЭСЖТ'!C176,'каф. ЭСЖТ'!D176,'каф. ЭСЖТ'!E176,'каф. ЭСЖТ'!F176,'каф. ЕН'!D176,'каф. Электротехника'!E176,'каф. ЦТ'!C176)</f>
        <v>3826</v>
      </c>
      <c r="I37" s="123">
        <f>H37/COUNT('каф. Лингвистика'!F176,'каф. Лингвистика'!H176,'каф. МИГ'!D176,'каф. ФВС '!D176,'каф. ФВС '!E176,'каф. ФВС '!G176,'каф. ФВС '!H176,'каф. ФВС '!I176,'каф. ФИН'!G176,'каф. ФИН'!H176,'каф. ЭЛТ'!C176,'каф. АТС'!C176,'каф. АТС'!D176,'каф. АТС'!E176,'каф. АТС'!F176,'каф. ЭСЖТ'!C176,'каф. ЭСЖТ'!D176,'каф. ЭСЖТ'!E176,'каф. ЭСЖТ'!F176,'каф. ЕН'!D176,'каф. Электротехника'!E176,'каф. ЦТ'!C176)</f>
        <v>173.90909090909091</v>
      </c>
    </row>
    <row r="38" spans="2:9" ht="31.5" hidden="1" x14ac:dyDescent="0.25">
      <c r="B38" s="57">
        <v>34</v>
      </c>
      <c r="C38" s="56"/>
      <c r="D38" s="54"/>
      <c r="E38" s="68" t="s">
        <v>252</v>
      </c>
      <c r="F38" s="49">
        <v>34</v>
      </c>
    </row>
    <row r="39" spans="2:9" ht="31.5" hidden="1" x14ac:dyDescent="0.25">
      <c r="B39" s="57">
        <v>35</v>
      </c>
      <c r="C39" s="56"/>
      <c r="D39" s="54"/>
      <c r="E39" s="68" t="s">
        <v>253</v>
      </c>
      <c r="F39" s="49">
        <v>35</v>
      </c>
    </row>
    <row r="40" spans="2:9" ht="31.5" x14ac:dyDescent="0.25">
      <c r="B40" s="57">
        <v>36</v>
      </c>
      <c r="C40" s="56" t="s">
        <v>213</v>
      </c>
      <c r="D40" s="54" t="s">
        <v>255</v>
      </c>
      <c r="E40" s="68" t="s">
        <v>254</v>
      </c>
      <c r="F40" s="49">
        <v>36</v>
      </c>
      <c r="G40" s="45" t="s">
        <v>315</v>
      </c>
      <c r="H40" s="50">
        <f>SUM('каф. ВМ'!F176,'каф. БЖДЭ'!E176,'каф. БЖДЭ'!H176,'каф. БЖДЭ'!I176,'каф. ЕН'!E176,'каф. ЕН'!F176,'каф. ЖДПС'!C176,'каф. ЖДПС'!D176,'каф. ЖДПС'!E176,'каф. ЖДПС'!F176,'каф. ЖДПС'!G176)</f>
        <v>1890</v>
      </c>
      <c r="I40" s="123">
        <f>H40/COUNT('каф. ВМ'!F176,'каф. БЖДЭ'!E176,'каф. БЖДЭ'!H176,'каф. БЖДЭ'!I176,'каф. ЕН'!E176,'каф. ЕН'!F176,'каф. ЖДПС'!C176,'каф. ЖДПС'!D176,'каф. ЖДПС'!E176,'каф. ЖДПС'!F176,'каф. ЖДПС'!G176)</f>
        <v>171.81818181818181</v>
      </c>
    </row>
    <row r="41" spans="2:9" ht="16.5" hidden="1" thickBot="1" x14ac:dyDescent="0.3">
      <c r="B41" s="58">
        <v>37</v>
      </c>
      <c r="C41" s="125"/>
      <c r="D41" s="61"/>
      <c r="E41" s="70" t="s">
        <v>256</v>
      </c>
      <c r="F41" s="49">
        <v>37</v>
      </c>
    </row>
    <row r="42" spans="2:9" x14ac:dyDescent="0.25">
      <c r="C42" s="47"/>
      <c r="D42" s="48"/>
    </row>
    <row r="43" spans="2:9" x14ac:dyDescent="0.25">
      <c r="C43" s="47"/>
      <c r="D43" s="48"/>
    </row>
    <row r="44" spans="2:9" x14ac:dyDescent="0.25">
      <c r="C44" s="47"/>
      <c r="D44" s="48"/>
    </row>
    <row r="45" spans="2:9" x14ac:dyDescent="0.25">
      <c r="C45" s="47"/>
      <c r="D45" s="48"/>
    </row>
  </sheetData>
  <sheetProtection algorithmName="SHA-512" hashValue="MdkalkmVE67p6t3owXQosOxr1lBAWK27zpVIIzHeV/vymu/2a2rO0tpcaHghBbZepTfh2iCg9mSjnCeI75r/cQ==" saltValue="YGqBXa+PAWp86Fy8ko5YQw==" spinCount="100000" sheet="1" objects="1" scenarios="1"/>
  <mergeCells count="3">
    <mergeCell ref="C21:C22"/>
    <mergeCell ref="D21:D22"/>
    <mergeCell ref="B2:E2"/>
  </mergeCells>
  <pageMargins left="0.7" right="0.7" top="0.75" bottom="0.75" header="0.3" footer="0.3"/>
  <pageSetup paperSize="9" scale="7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P27" sqref="P27"/>
    </sheetView>
  </sheetViews>
  <sheetFormatPr defaultRowHeight="15" x14ac:dyDescent="0.25"/>
  <cols>
    <col min="1" max="1" width="4.140625" style="78" customWidth="1"/>
    <col min="2" max="2" width="64.28515625" customWidth="1"/>
    <col min="3" max="3" width="17" style="78" customWidth="1"/>
    <col min="4" max="4" width="9.140625" style="95"/>
  </cols>
  <sheetData>
    <row r="1" spans="1:5" ht="15.75" x14ac:dyDescent="0.25">
      <c r="A1" s="73"/>
      <c r="B1" s="74"/>
      <c r="C1" s="73"/>
      <c r="D1" s="94"/>
      <c r="E1" s="74"/>
    </row>
    <row r="2" spans="1:5" ht="15.75" x14ac:dyDescent="0.25">
      <c r="A2" s="73"/>
      <c r="B2" s="127" t="s">
        <v>264</v>
      </c>
      <c r="C2" s="92" t="s">
        <v>265</v>
      </c>
      <c r="D2" s="117">
        <f>AVERAGE(D4:D6)</f>
        <v>165.06666666666666</v>
      </c>
      <c r="E2" s="74"/>
    </row>
    <row r="3" spans="1:5" ht="15.75" x14ac:dyDescent="0.25">
      <c r="A3" s="73"/>
      <c r="B3" s="74"/>
      <c r="C3" s="73"/>
      <c r="D3" s="94"/>
      <c r="E3" s="74"/>
    </row>
    <row r="4" spans="1:5" ht="15.75" x14ac:dyDescent="0.25">
      <c r="A4" s="76">
        <v>30</v>
      </c>
      <c r="B4" s="77" t="s">
        <v>266</v>
      </c>
      <c r="C4" s="76" t="s">
        <v>267</v>
      </c>
      <c r="D4" s="117">
        <f>'каф. ТПС'!M176</f>
        <v>146.6</v>
      </c>
      <c r="E4" s="74"/>
    </row>
    <row r="5" spans="1:5" ht="15.75" x14ac:dyDescent="0.25">
      <c r="A5" s="76">
        <v>31</v>
      </c>
      <c r="B5" s="77" t="s">
        <v>268</v>
      </c>
      <c r="C5" s="76" t="s">
        <v>269</v>
      </c>
      <c r="D5" s="117">
        <f>'каф. ЖДПС'!M176</f>
        <v>176.4</v>
      </c>
      <c r="E5" s="74"/>
    </row>
    <row r="6" spans="1:5" ht="15.75" x14ac:dyDescent="0.25">
      <c r="A6" s="76">
        <v>34</v>
      </c>
      <c r="B6" s="77" t="s">
        <v>270</v>
      </c>
      <c r="C6" s="76" t="s">
        <v>271</v>
      </c>
      <c r="D6" s="117">
        <f>'каф. ВХНТК'!M176</f>
        <v>172.2</v>
      </c>
      <c r="E6" s="74"/>
    </row>
    <row r="7" spans="1:5" ht="15.75" x14ac:dyDescent="0.25">
      <c r="A7" s="73"/>
      <c r="B7" s="74"/>
      <c r="C7" s="73"/>
      <c r="D7" s="94"/>
      <c r="E7" s="74"/>
    </row>
    <row r="8" spans="1:5" ht="15.75" x14ac:dyDescent="0.25">
      <c r="A8" s="73"/>
      <c r="B8" s="128" t="s">
        <v>272</v>
      </c>
      <c r="C8" s="91" t="s">
        <v>273</v>
      </c>
      <c r="D8" s="117">
        <f>AVERAGE(D10:D13)</f>
        <v>138.91249999999999</v>
      </c>
      <c r="E8" s="74"/>
    </row>
    <row r="9" spans="1:5" ht="15.75" x14ac:dyDescent="0.25">
      <c r="A9" s="73"/>
      <c r="B9" s="74"/>
      <c r="C9" s="73"/>
      <c r="D9" s="94"/>
      <c r="E9" s="74"/>
    </row>
    <row r="10" spans="1:5" ht="15.75" x14ac:dyDescent="0.25">
      <c r="A10" s="76">
        <v>12</v>
      </c>
      <c r="B10" s="77" t="s">
        <v>274</v>
      </c>
      <c r="C10" s="76" t="s">
        <v>275</v>
      </c>
      <c r="D10" s="117">
        <f>'каф. ТГКРСУ'!M176</f>
        <v>156.4</v>
      </c>
      <c r="E10" s="74"/>
    </row>
    <row r="11" spans="1:5" ht="15.75" x14ac:dyDescent="0.25">
      <c r="A11" s="76">
        <v>14</v>
      </c>
      <c r="B11" s="77" t="s">
        <v>276</v>
      </c>
      <c r="C11" s="76" t="s">
        <v>277</v>
      </c>
      <c r="D11" s="117">
        <f>'каф. УЭР'!M176</f>
        <v>0</v>
      </c>
      <c r="E11" s="74"/>
    </row>
    <row r="12" spans="1:5" ht="15.75" x14ac:dyDescent="0.25">
      <c r="A12" s="76">
        <v>13</v>
      </c>
      <c r="B12" s="79" t="s">
        <v>206</v>
      </c>
      <c r="C12" s="76" t="s">
        <v>278</v>
      </c>
      <c r="D12" s="117">
        <f>'каф. УП'!M176</f>
        <v>181</v>
      </c>
      <c r="E12" s="74"/>
    </row>
    <row r="13" spans="1:5" ht="15.75" x14ac:dyDescent="0.25">
      <c r="A13" s="76">
        <v>29</v>
      </c>
      <c r="B13" s="77" t="s">
        <v>279</v>
      </c>
      <c r="C13" s="76" t="s">
        <v>280</v>
      </c>
      <c r="D13" s="117">
        <f>'каф. ЭЛТ'!M176</f>
        <v>218.25</v>
      </c>
      <c r="E13" s="74"/>
    </row>
    <row r="14" spans="1:5" ht="15.75" x14ac:dyDescent="0.25">
      <c r="A14" s="73"/>
      <c r="B14" s="74"/>
      <c r="C14" s="73"/>
      <c r="D14" s="94"/>
      <c r="E14" s="74"/>
    </row>
    <row r="15" spans="1:5" ht="15.75" x14ac:dyDescent="0.25">
      <c r="A15" s="73"/>
      <c r="B15" s="126" t="s">
        <v>281</v>
      </c>
      <c r="C15" s="93" t="s">
        <v>282</v>
      </c>
      <c r="D15" s="117">
        <f>AVERAGE(D17:D21)</f>
        <v>180.57499999999999</v>
      </c>
      <c r="E15" s="74"/>
    </row>
    <row r="16" spans="1:5" ht="15.75" x14ac:dyDescent="0.25">
      <c r="A16" s="73"/>
      <c r="B16" s="74"/>
      <c r="C16" s="73"/>
      <c r="D16" s="94"/>
      <c r="E16" s="74"/>
    </row>
    <row r="17" spans="1:7" ht="15.75" x14ac:dyDescent="0.25">
      <c r="A17" s="76">
        <v>1</v>
      </c>
      <c r="B17" s="77" t="s">
        <v>283</v>
      </c>
      <c r="C17" s="76" t="s">
        <v>284</v>
      </c>
      <c r="D17" s="117">
        <f>'каф. АТС'!M176</f>
        <v>213.75</v>
      </c>
      <c r="E17" s="74"/>
    </row>
    <row r="18" spans="1:7" ht="15.75" x14ac:dyDescent="0.25">
      <c r="A18" s="76">
        <v>19</v>
      </c>
      <c r="B18" s="77" t="s">
        <v>285</v>
      </c>
      <c r="C18" s="76" t="s">
        <v>286</v>
      </c>
      <c r="D18" s="117">
        <f>'каф. ЭСЖТ'!M176</f>
        <v>175.75</v>
      </c>
      <c r="E18" s="74"/>
    </row>
    <row r="19" spans="1:7" ht="15.75" x14ac:dyDescent="0.25">
      <c r="A19" s="76">
        <v>23</v>
      </c>
      <c r="B19" s="77" t="s">
        <v>287</v>
      </c>
      <c r="C19" s="76" t="s">
        <v>287</v>
      </c>
      <c r="D19" s="117">
        <f>'каф. Электротехника'!M176</f>
        <v>173.75</v>
      </c>
      <c r="E19" s="74"/>
    </row>
    <row r="20" spans="1:7" ht="15.75" x14ac:dyDescent="0.25">
      <c r="A20" s="76">
        <v>32</v>
      </c>
      <c r="B20" s="77" t="s">
        <v>288</v>
      </c>
      <c r="C20" s="76" t="s">
        <v>289</v>
      </c>
      <c r="D20" s="117">
        <f>'каф. ЦТ'!M176</f>
        <v>145</v>
      </c>
      <c r="E20" s="74"/>
    </row>
    <row r="21" spans="1:7" ht="15.75" x14ac:dyDescent="0.25">
      <c r="A21" s="76">
        <v>15</v>
      </c>
      <c r="B21" s="77" t="s">
        <v>427</v>
      </c>
      <c r="C21" s="76" t="s">
        <v>290</v>
      </c>
      <c r="D21" s="116">
        <f>'каф. ЕН'!M176</f>
        <v>194.625</v>
      </c>
      <c r="E21" s="74"/>
    </row>
    <row r="22" spans="1:7" ht="15.75" x14ac:dyDescent="0.25">
      <c r="A22" s="73"/>
      <c r="B22" s="74"/>
      <c r="C22" s="73"/>
      <c r="D22" s="94"/>
      <c r="E22" s="74"/>
    </row>
    <row r="23" spans="1:7" ht="15.75" x14ac:dyDescent="0.25">
      <c r="A23" s="73"/>
      <c r="B23" s="75" t="s">
        <v>291</v>
      </c>
      <c r="C23" s="90" t="s">
        <v>292</v>
      </c>
      <c r="D23" s="117">
        <f>AVERAGE(D25:D31)</f>
        <v>157.69557823129253</v>
      </c>
      <c r="E23" s="74"/>
    </row>
    <row r="24" spans="1:7" ht="15.75" x14ac:dyDescent="0.25">
      <c r="A24" s="73"/>
      <c r="B24" s="74"/>
      <c r="C24" s="73"/>
      <c r="D24" s="94"/>
      <c r="E24" s="74"/>
    </row>
    <row r="25" spans="1:7" ht="15.75" x14ac:dyDescent="0.25">
      <c r="A25" s="80">
        <v>25</v>
      </c>
      <c r="B25" s="81" t="s">
        <v>420</v>
      </c>
      <c r="C25" s="80" t="s">
        <v>293</v>
      </c>
      <c r="D25" s="116">
        <f>'каф. ВМ'!M176</f>
        <v>158.85714285714286</v>
      </c>
      <c r="G25" s="96"/>
    </row>
    <row r="26" spans="1:7" ht="15.75" x14ac:dyDescent="0.25">
      <c r="A26" s="80">
        <v>26</v>
      </c>
      <c r="B26" s="81" t="s">
        <v>421</v>
      </c>
      <c r="C26" s="80" t="s">
        <v>294</v>
      </c>
      <c r="D26" s="116">
        <f>'каф. ФИН'!M176</f>
        <v>181.57142857142858</v>
      </c>
      <c r="G26" s="96"/>
    </row>
    <row r="27" spans="1:7" ht="15.75" x14ac:dyDescent="0.25">
      <c r="A27" s="80">
        <v>16</v>
      </c>
      <c r="B27" s="81" t="s">
        <v>422</v>
      </c>
      <c r="C27" s="80" t="s">
        <v>295</v>
      </c>
      <c r="D27" s="116">
        <f>'каф. ФВС '!M176</f>
        <v>143.66666666666666</v>
      </c>
      <c r="G27" s="96"/>
    </row>
    <row r="28" spans="1:7" ht="15.75" x14ac:dyDescent="0.25">
      <c r="A28" s="80">
        <v>11</v>
      </c>
      <c r="B28" s="81" t="s">
        <v>423</v>
      </c>
      <c r="C28" s="80" t="s">
        <v>296</v>
      </c>
      <c r="D28" s="116">
        <f>'каф. Теология'!M176</f>
        <v>151.25</v>
      </c>
      <c r="G28" s="96"/>
    </row>
    <row r="29" spans="1:7" ht="15.75" x14ac:dyDescent="0.25">
      <c r="A29" s="80">
        <v>24</v>
      </c>
      <c r="B29" s="81" t="s">
        <v>424</v>
      </c>
      <c r="C29" s="80" t="s">
        <v>297</v>
      </c>
      <c r="D29" s="116">
        <f>'каф. БЖДЭ'!M176</f>
        <v>155</v>
      </c>
      <c r="G29" s="96"/>
    </row>
    <row r="30" spans="1:7" ht="15.75" x14ac:dyDescent="0.25">
      <c r="A30" s="80">
        <v>3</v>
      </c>
      <c r="B30" s="81" t="s">
        <v>425</v>
      </c>
      <c r="C30" s="80" t="s">
        <v>298</v>
      </c>
      <c r="D30" s="116">
        <f>'каф. Лингвистика'!M176</f>
        <v>154.85714285714286</v>
      </c>
      <c r="G30" s="96"/>
    </row>
    <row r="31" spans="1:7" ht="15.75" x14ac:dyDescent="0.25">
      <c r="A31" s="76">
        <v>33</v>
      </c>
      <c r="B31" s="77" t="s">
        <v>426</v>
      </c>
      <c r="C31" s="76" t="s">
        <v>299</v>
      </c>
      <c r="D31" s="116">
        <f>'каф. МИГ'!M176</f>
        <v>158.66666666666666</v>
      </c>
      <c r="G31" s="96"/>
    </row>
    <row r="33" spans="2:2" ht="15.75" x14ac:dyDescent="0.25">
      <c r="B33" s="96" t="s">
        <v>428</v>
      </c>
    </row>
  </sheetData>
  <sheetProtection algorithmName="SHA-512" hashValue="PTfGvrrMohP2veMfYbjnU22FddqNGVdg8YukakpM4d+QhcQE+/MpTkaL6phpwbM16P7AkstQTt9+wfmXR7O0RA==" saltValue="+pLX5GMQbN5o0aI6YiMxn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82"/>
  <sheetViews>
    <sheetView view="pageBreakPreview" zoomScale="70" zoomScaleNormal="100" zoomScaleSheetLayoutView="70" workbookViewId="0">
      <pane ySplit="3015" topLeftCell="A13" activePane="bottomLeft"/>
      <selection activeCell="M42" sqref="M42"/>
      <selection pane="bottomLeft" activeCell="Q20" sqref="Q20"/>
    </sheetView>
  </sheetViews>
  <sheetFormatPr defaultRowHeight="18.75" x14ac:dyDescent="0.25"/>
  <cols>
    <col min="1" max="1" width="9.140625" style="20"/>
    <col min="2" max="2" width="66.42578125" style="20" customWidth="1"/>
    <col min="3" max="12" width="17.7109375" style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102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4"/>
      <c r="D7" s="4"/>
      <c r="E7" s="4"/>
      <c r="F7" s="4"/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/>
      <c r="D8" s="13"/>
      <c r="E8" s="13"/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/>
      <c r="D9" s="13"/>
      <c r="E9" s="13"/>
      <c r="F9" s="13"/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0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0</v>
      </c>
      <c r="F176" s="8">
        <f t="shared" si="0"/>
        <v>0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AVERAGE(C176:L176)</f>
        <v>0</v>
      </c>
    </row>
    <row r="177" spans="2:12" ht="19.5" thickBot="1" x14ac:dyDescent="0.3"/>
    <row r="178" spans="2:12" ht="27" customHeight="1" x14ac:dyDescent="0.25">
      <c r="B178" s="27" t="s">
        <v>96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/>
      <c r="D180" s="4"/>
      <c r="E180" s="4"/>
      <c r="F180" s="4"/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/>
      <c r="D181" s="4"/>
      <c r="E181" s="4"/>
      <c r="F181" s="4"/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/>
      <c r="D182" s="8"/>
      <c r="E182" s="8"/>
      <c r="F182" s="8"/>
      <c r="G182" s="8"/>
      <c r="H182" s="8"/>
      <c r="I182" s="8"/>
      <c r="J182" s="8"/>
      <c r="K182" s="8"/>
      <c r="L182" s="9"/>
    </row>
  </sheetData>
  <sheetProtection algorithmName="SHA-512" hashValue="8MXLxn7GeIF3IJD0WYyoDWM4SEU08N2IzTRp1IXK71hXd784WZ4V6R69jvsvq93m+BQDrchn4H4QydAdF/9T+g==" saltValue="CnAAxjoInCz0bcWTysa9Kg==" spinCount="100000" sheet="1" objects="1" scenarios="1"/>
  <mergeCells count="34">
    <mergeCell ref="B179:L179"/>
    <mergeCell ref="B98:L98"/>
    <mergeCell ref="B104:L104"/>
    <mergeCell ref="B123:L123"/>
    <mergeCell ref="B124:L124"/>
    <mergeCell ref="B99:L99"/>
    <mergeCell ref="B165:L165"/>
    <mergeCell ref="B161:L161"/>
    <mergeCell ref="B156:L156"/>
    <mergeCell ref="B127:L127"/>
    <mergeCell ref="B139:L139"/>
    <mergeCell ref="B143:L143"/>
    <mergeCell ref="B147:L147"/>
    <mergeCell ref="B22:L22"/>
    <mergeCell ref="B79:L79"/>
    <mergeCell ref="B85:L85"/>
    <mergeCell ref="B90:L90"/>
    <mergeCell ref="B170:L170"/>
    <mergeCell ref="B1:L1"/>
    <mergeCell ref="B2:L2"/>
    <mergeCell ref="B76:L76"/>
    <mergeCell ref="B43:L43"/>
    <mergeCell ref="B44:L44"/>
    <mergeCell ref="B47:L47"/>
    <mergeCell ref="B59:L59"/>
    <mergeCell ref="B31:L31"/>
    <mergeCell ref="B38:L38"/>
    <mergeCell ref="B60:L60"/>
    <mergeCell ref="B63:L63"/>
    <mergeCell ref="B75:L75"/>
    <mergeCell ref="B3:L3"/>
    <mergeCell ref="B13:L13"/>
    <mergeCell ref="B14:L14"/>
    <mergeCell ref="B18:L18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sqref="A1:XFD1048576"/>
      <selection pane="bottomLeft" activeCell="M180" sqref="M180"/>
    </sheetView>
  </sheetViews>
  <sheetFormatPr defaultRowHeight="18.75" x14ac:dyDescent="0.25"/>
  <cols>
    <col min="1" max="1" width="9.140625" style="20"/>
    <col min="2" max="2" width="66.42578125" style="20" customWidth="1"/>
    <col min="3" max="12" width="17.7109375" style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320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1</v>
      </c>
      <c r="D5" s="2" t="s">
        <v>3</v>
      </c>
      <c r="E5" s="2" t="s">
        <v>2</v>
      </c>
      <c r="F5" s="2" t="s">
        <v>0</v>
      </c>
      <c r="G5" s="2" t="s">
        <v>321</v>
      </c>
      <c r="H5" s="2" t="s">
        <v>324</v>
      </c>
      <c r="I5" s="2" t="s">
        <v>1</v>
      </c>
      <c r="J5" s="2" t="s">
        <v>321</v>
      </c>
      <c r="K5" s="2" t="s">
        <v>3</v>
      </c>
      <c r="L5" s="12" t="s">
        <v>4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322</v>
      </c>
      <c r="D7" s="110" t="s">
        <v>313</v>
      </c>
      <c r="E7" s="110" t="s">
        <v>315</v>
      </c>
      <c r="F7" s="110" t="s">
        <v>317</v>
      </c>
      <c r="G7" s="110" t="s">
        <v>323</v>
      </c>
      <c r="H7" s="110" t="s">
        <v>315</v>
      </c>
      <c r="I7" s="110" t="s">
        <v>315</v>
      </c>
      <c r="J7" s="110" t="s">
        <v>323</v>
      </c>
      <c r="K7" s="110" t="s">
        <v>313</v>
      </c>
      <c r="L7" s="122" t="s">
        <v>336</v>
      </c>
    </row>
    <row r="8" spans="2:16" x14ac:dyDescent="0.25">
      <c r="B8" s="25" t="s">
        <v>104</v>
      </c>
      <c r="C8" s="13">
        <v>45232</v>
      </c>
      <c r="D8" s="13">
        <v>45226</v>
      </c>
      <c r="E8" s="13">
        <v>45225</v>
      </c>
      <c r="F8" s="13">
        <v>45257</v>
      </c>
      <c r="G8" s="13">
        <v>45267</v>
      </c>
      <c r="H8" s="13">
        <v>45269</v>
      </c>
      <c r="I8" s="13">
        <v>45302</v>
      </c>
      <c r="J8" s="13">
        <v>45300</v>
      </c>
      <c r="K8" s="13">
        <v>45303</v>
      </c>
      <c r="L8" s="115">
        <v>45300</v>
      </c>
    </row>
    <row r="9" spans="2:16" x14ac:dyDescent="0.25">
      <c r="B9" s="25" t="s">
        <v>105</v>
      </c>
      <c r="C9" s="13" t="s">
        <v>304</v>
      </c>
      <c r="D9" s="13" t="s">
        <v>305</v>
      </c>
      <c r="E9" s="13" t="s">
        <v>305</v>
      </c>
      <c r="F9" s="13" t="s">
        <v>304</v>
      </c>
      <c r="G9" s="4" t="s">
        <v>305</v>
      </c>
      <c r="H9" s="4" t="s">
        <v>305</v>
      </c>
      <c r="I9" s="4" t="s">
        <v>332</v>
      </c>
      <c r="J9" s="4" t="s">
        <v>332</v>
      </c>
      <c r="K9" s="4" t="s">
        <v>332</v>
      </c>
      <c r="L9" s="6" t="s">
        <v>337</v>
      </c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306</v>
      </c>
      <c r="H12" s="8" t="s">
        <v>9</v>
      </c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8</v>
      </c>
      <c r="D15" s="4"/>
      <c r="E15" s="4"/>
      <c r="F15" s="4">
        <v>10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10</v>
      </c>
      <c r="D16" s="4"/>
      <c r="E16" s="4"/>
      <c r="F16" s="4">
        <v>10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10</v>
      </c>
      <c r="D17" s="4"/>
      <c r="E17" s="4"/>
      <c r="F17" s="4">
        <v>9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/>
      <c r="E19" s="4"/>
      <c r="F19" s="4">
        <v>10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10</v>
      </c>
      <c r="D20" s="4"/>
      <c r="E20" s="4"/>
      <c r="F20" s="4">
        <v>10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10</v>
      </c>
      <c r="D21" s="4"/>
      <c r="E21" s="4"/>
      <c r="F21" s="4">
        <v>10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10</v>
      </c>
      <c r="D23" s="4"/>
      <c r="E23" s="4"/>
      <c r="F23" s="4">
        <v>10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10</v>
      </c>
      <c r="D24" s="4"/>
      <c r="E24" s="4"/>
      <c r="F24" s="4">
        <v>9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10</v>
      </c>
      <c r="D25" s="4"/>
      <c r="E25" s="4"/>
      <c r="F25" s="4">
        <v>10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8</v>
      </c>
      <c r="D26" s="4"/>
      <c r="E26" s="4"/>
      <c r="F26" s="4">
        <v>9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7</v>
      </c>
      <c r="D27" s="4"/>
      <c r="E27" s="4"/>
      <c r="F27" s="4">
        <v>10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7</v>
      </c>
      <c r="D28" s="4"/>
      <c r="E28" s="4"/>
      <c r="F28" s="4">
        <v>8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10</v>
      </c>
      <c r="D29" s="4"/>
      <c r="E29" s="4"/>
      <c r="F29" s="4">
        <v>10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10</v>
      </c>
      <c r="D30" s="4"/>
      <c r="E30" s="4"/>
      <c r="F30" s="4">
        <v>10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10</v>
      </c>
      <c r="D32" s="4"/>
      <c r="E32" s="4"/>
      <c r="F32" s="4">
        <v>9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10</v>
      </c>
      <c r="D33" s="4"/>
      <c r="E33" s="4"/>
      <c r="F33" s="4">
        <v>10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7</v>
      </c>
      <c r="D34" s="4"/>
      <c r="E34" s="4"/>
      <c r="F34" s="4">
        <v>9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10</v>
      </c>
      <c r="D35" s="4"/>
      <c r="E35" s="4"/>
      <c r="F35" s="4">
        <v>10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/>
      <c r="E36" s="4"/>
      <c r="F36" s="4">
        <v>10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10</v>
      </c>
      <c r="D37" s="4"/>
      <c r="E37" s="4"/>
      <c r="F37" s="4">
        <v>10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10</v>
      </c>
      <c r="D39" s="4"/>
      <c r="E39" s="4"/>
      <c r="F39" s="4">
        <v>10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10</v>
      </c>
      <c r="D40" s="4"/>
      <c r="E40" s="4"/>
      <c r="F40" s="4">
        <v>10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10</v>
      </c>
      <c r="D41" s="4"/>
      <c r="E41" s="4"/>
      <c r="F41" s="4">
        <v>10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/>
      <c r="E42" s="8"/>
      <c r="F42" s="8">
        <v>10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>
        <v>10</v>
      </c>
      <c r="E61" s="4">
        <v>10</v>
      </c>
      <c r="F61" s="4"/>
      <c r="G61" s="4">
        <v>0</v>
      </c>
      <c r="H61" s="4">
        <v>8</v>
      </c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>
        <v>10</v>
      </c>
      <c r="E62" s="4">
        <v>10</v>
      </c>
      <c r="F62" s="4"/>
      <c r="G62" s="4">
        <v>0</v>
      </c>
      <c r="H62" s="4">
        <v>8</v>
      </c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>
        <v>8</v>
      </c>
      <c r="E64" s="4">
        <v>8</v>
      </c>
      <c r="F64" s="4"/>
      <c r="G64" s="4">
        <v>0</v>
      </c>
      <c r="H64" s="4">
        <v>8</v>
      </c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>
        <v>10</v>
      </c>
      <c r="E65" s="4">
        <v>10</v>
      </c>
      <c r="F65" s="4"/>
      <c r="G65" s="4">
        <v>0</v>
      </c>
      <c r="H65" s="4">
        <v>10</v>
      </c>
      <c r="I65" s="4"/>
      <c r="J65" s="4"/>
      <c r="K65" s="4"/>
      <c r="L65" s="6"/>
    </row>
    <row r="66" spans="2:16" x14ac:dyDescent="0.25">
      <c r="B66" s="25" t="s">
        <v>58</v>
      </c>
      <c r="C66" s="4"/>
      <c r="D66" s="4">
        <v>8</v>
      </c>
      <c r="E66" s="4">
        <v>8</v>
      </c>
      <c r="F66" s="4"/>
      <c r="G66" s="4">
        <v>0</v>
      </c>
      <c r="H66" s="4">
        <v>7</v>
      </c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>
        <v>8</v>
      </c>
      <c r="E67" s="4">
        <v>10</v>
      </c>
      <c r="F67" s="4"/>
      <c r="G67" s="4">
        <v>0</v>
      </c>
      <c r="H67" s="4">
        <v>10</v>
      </c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>
        <v>10</v>
      </c>
      <c r="E68" s="4">
        <v>9</v>
      </c>
      <c r="F68" s="4"/>
      <c r="G68" s="4">
        <v>0</v>
      </c>
      <c r="H68" s="4">
        <v>10</v>
      </c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>
        <v>10</v>
      </c>
      <c r="E69" s="4">
        <v>9</v>
      </c>
      <c r="F69" s="4"/>
      <c r="G69" s="4">
        <v>0</v>
      </c>
      <c r="H69" s="4">
        <v>9</v>
      </c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>
        <v>10</v>
      </c>
      <c r="E70" s="4">
        <v>10</v>
      </c>
      <c r="F70" s="4"/>
      <c r="G70" s="4">
        <v>0</v>
      </c>
      <c r="H70" s="4">
        <v>10</v>
      </c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>
        <v>8</v>
      </c>
      <c r="E71" s="4">
        <v>9</v>
      </c>
      <c r="F71" s="4"/>
      <c r="G71" s="4">
        <v>0</v>
      </c>
      <c r="H71" s="4">
        <v>7</v>
      </c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>
        <v>10</v>
      </c>
      <c r="E72" s="4">
        <v>9</v>
      </c>
      <c r="F72" s="4"/>
      <c r="G72" s="4">
        <v>0</v>
      </c>
      <c r="H72" s="4">
        <v>7</v>
      </c>
      <c r="I72" s="4"/>
      <c r="J72" s="4"/>
      <c r="K72" s="4"/>
      <c r="L72" s="6"/>
    </row>
    <row r="73" spans="2:16" x14ac:dyDescent="0.25">
      <c r="B73" s="25" t="s">
        <v>65</v>
      </c>
      <c r="C73" s="4"/>
      <c r="D73" s="4">
        <v>10</v>
      </c>
      <c r="E73" s="4">
        <v>10</v>
      </c>
      <c r="F73" s="4"/>
      <c r="G73" s="4">
        <v>0</v>
      </c>
      <c r="H73" s="4">
        <v>9</v>
      </c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>
        <v>10</v>
      </c>
      <c r="E74" s="8">
        <v>9</v>
      </c>
      <c r="F74" s="8"/>
      <c r="G74" s="8">
        <v>0</v>
      </c>
      <c r="H74" s="8">
        <v>8</v>
      </c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120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332</v>
      </c>
      <c r="J140" s="31" t="s">
        <v>332</v>
      </c>
      <c r="K140" s="31" t="s">
        <v>332</v>
      </c>
      <c r="L140" s="36" t="s">
        <v>337</v>
      </c>
    </row>
    <row r="141" spans="2:12" ht="47.25" x14ac:dyDescent="0.25">
      <c r="B141" s="120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340</v>
      </c>
      <c r="J141" s="31" t="s">
        <v>340</v>
      </c>
      <c r="K141" s="31" t="s">
        <v>340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/>
      <c r="H142" s="14"/>
      <c r="I142" s="14" t="s">
        <v>97</v>
      </c>
      <c r="J142" s="14" t="s">
        <v>97</v>
      </c>
      <c r="K142" s="14" t="s">
        <v>97</v>
      </c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/>
      <c r="H144" s="4"/>
      <c r="I144" s="4">
        <v>10</v>
      </c>
      <c r="J144" s="4">
        <v>10</v>
      </c>
      <c r="K144" s="4">
        <v>7</v>
      </c>
      <c r="L144" s="6">
        <v>10</v>
      </c>
    </row>
    <row r="145" spans="2:12" ht="37.5" x14ac:dyDescent="0.25">
      <c r="B145" s="5" t="s">
        <v>150</v>
      </c>
      <c r="C145" s="111"/>
      <c r="D145" s="4"/>
      <c r="E145" s="4"/>
      <c r="F145" s="4"/>
      <c r="G145" s="4"/>
      <c r="H145" s="4"/>
      <c r="I145" s="4">
        <v>10</v>
      </c>
      <c r="J145" s="4">
        <v>7</v>
      </c>
      <c r="K145" s="4">
        <v>7</v>
      </c>
      <c r="L145" s="6">
        <v>10</v>
      </c>
    </row>
    <row r="146" spans="2:12" ht="56.25" x14ac:dyDescent="0.25">
      <c r="B146" s="38" t="s">
        <v>149</v>
      </c>
      <c r="C146" s="112"/>
      <c r="D146" s="121"/>
      <c r="E146" s="4"/>
      <c r="F146" s="4"/>
      <c r="G146" s="4"/>
      <c r="H146" s="4"/>
      <c r="I146" s="4">
        <v>10</v>
      </c>
      <c r="J146" s="4">
        <v>7</v>
      </c>
      <c r="K146" s="4">
        <v>10</v>
      </c>
      <c r="L146" s="6">
        <v>10</v>
      </c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/>
      <c r="H148" s="4"/>
      <c r="I148" s="4">
        <v>0</v>
      </c>
      <c r="J148" s="4">
        <v>0</v>
      </c>
      <c r="K148" s="4">
        <v>0</v>
      </c>
      <c r="L148" s="6">
        <v>10</v>
      </c>
    </row>
    <row r="149" spans="2:12" ht="75" x14ac:dyDescent="0.25">
      <c r="B149" s="10" t="s">
        <v>153</v>
      </c>
      <c r="C149" s="30"/>
      <c r="D149" s="30"/>
      <c r="E149" s="111"/>
      <c r="F149" s="4"/>
      <c r="G149" s="4"/>
      <c r="H149" s="4"/>
      <c r="I149" s="4">
        <v>10</v>
      </c>
      <c r="J149" s="4">
        <v>10</v>
      </c>
      <c r="K149" s="4">
        <v>10</v>
      </c>
      <c r="L149" s="6">
        <v>10</v>
      </c>
    </row>
    <row r="150" spans="2:12" ht="56.25" x14ac:dyDescent="0.25">
      <c r="B150" s="10" t="s">
        <v>154</v>
      </c>
      <c r="C150" s="30"/>
      <c r="D150" s="30"/>
      <c r="E150" s="111"/>
      <c r="F150" s="4"/>
      <c r="G150" s="4"/>
      <c r="H150" s="4"/>
      <c r="I150" s="4">
        <v>0</v>
      </c>
      <c r="J150" s="4">
        <v>0</v>
      </c>
      <c r="K150" s="4">
        <v>0</v>
      </c>
      <c r="L150" s="6">
        <v>0</v>
      </c>
    </row>
    <row r="151" spans="2:12" x14ac:dyDescent="0.25">
      <c r="B151" s="10" t="s">
        <v>155</v>
      </c>
      <c r="C151" s="30"/>
      <c r="D151" s="30"/>
      <c r="E151" s="111"/>
      <c r="F151" s="4"/>
      <c r="G151" s="4"/>
      <c r="H151" s="4"/>
      <c r="I151" s="4">
        <v>10</v>
      </c>
      <c r="J151" s="4">
        <v>10</v>
      </c>
      <c r="K151" s="4">
        <v>10</v>
      </c>
      <c r="L151" s="6">
        <v>10</v>
      </c>
    </row>
    <row r="152" spans="2:12" ht="37.5" x14ac:dyDescent="0.25">
      <c r="B152" s="10" t="s">
        <v>156</v>
      </c>
      <c r="C152" s="30"/>
      <c r="D152" s="30"/>
      <c r="E152" s="111"/>
      <c r="F152" s="4"/>
      <c r="G152" s="4"/>
      <c r="H152" s="4"/>
      <c r="I152" s="4">
        <v>10</v>
      </c>
      <c r="J152" s="4">
        <v>10</v>
      </c>
      <c r="K152" s="4">
        <v>10</v>
      </c>
      <c r="L152" s="6">
        <v>10</v>
      </c>
    </row>
    <row r="153" spans="2:12" ht="75" x14ac:dyDescent="0.25">
      <c r="B153" s="10" t="s">
        <v>157</v>
      </c>
      <c r="C153" s="30"/>
      <c r="D153" s="30"/>
      <c r="E153" s="111"/>
      <c r="F153" s="4"/>
      <c r="G153" s="4"/>
      <c r="H153" s="4"/>
      <c r="I153" s="4">
        <v>10</v>
      </c>
      <c r="J153" s="4">
        <v>10</v>
      </c>
      <c r="K153" s="4">
        <v>10</v>
      </c>
      <c r="L153" s="6">
        <v>10</v>
      </c>
    </row>
    <row r="154" spans="2:12" x14ac:dyDescent="0.25">
      <c r="B154" s="10" t="s">
        <v>158</v>
      </c>
      <c r="C154" s="30"/>
      <c r="D154" s="30"/>
      <c r="E154" s="111"/>
      <c r="F154" s="4"/>
      <c r="G154" s="4"/>
      <c r="H154" s="4"/>
      <c r="I154" s="4">
        <v>10</v>
      </c>
      <c r="J154" s="4">
        <v>10</v>
      </c>
      <c r="K154" s="4">
        <v>10</v>
      </c>
      <c r="L154" s="6">
        <v>10</v>
      </c>
    </row>
    <row r="155" spans="2:12" ht="37.5" x14ac:dyDescent="0.25">
      <c r="B155" s="10" t="s">
        <v>159</v>
      </c>
      <c r="C155" s="30"/>
      <c r="D155" s="30"/>
      <c r="E155" s="111"/>
      <c r="F155" s="4"/>
      <c r="G155" s="4"/>
      <c r="H155" s="4"/>
      <c r="I155" s="4">
        <v>10</v>
      </c>
      <c r="J155" s="4">
        <v>10</v>
      </c>
      <c r="K155" s="4">
        <v>10</v>
      </c>
      <c r="L155" s="6">
        <v>10</v>
      </c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/>
      <c r="H157" s="4"/>
      <c r="I157" s="4">
        <v>10</v>
      </c>
      <c r="J157" s="4">
        <v>10</v>
      </c>
      <c r="K157" s="4">
        <v>10</v>
      </c>
      <c r="L157" s="6">
        <v>10</v>
      </c>
    </row>
    <row r="158" spans="2:12" ht="75" x14ac:dyDescent="0.25">
      <c r="B158" s="10" t="s">
        <v>161</v>
      </c>
      <c r="C158" s="30"/>
      <c r="D158" s="30"/>
      <c r="E158" s="111"/>
      <c r="F158" s="4"/>
      <c r="G158" s="4"/>
      <c r="H158" s="4"/>
      <c r="I158" s="4">
        <v>10</v>
      </c>
      <c r="J158" s="4">
        <v>10</v>
      </c>
      <c r="K158" s="4">
        <v>10</v>
      </c>
      <c r="L158" s="6">
        <v>10</v>
      </c>
    </row>
    <row r="159" spans="2:12" ht="75" x14ac:dyDescent="0.25">
      <c r="B159" s="10" t="s">
        <v>162</v>
      </c>
      <c r="C159" s="30"/>
      <c r="D159" s="30"/>
      <c r="E159" s="111"/>
      <c r="F159" s="4"/>
      <c r="G159" s="4"/>
      <c r="H159" s="4"/>
      <c r="I159" s="4">
        <v>10</v>
      </c>
      <c r="J159" s="4">
        <v>10</v>
      </c>
      <c r="K159" s="4">
        <v>10</v>
      </c>
      <c r="L159" s="6">
        <v>10</v>
      </c>
    </row>
    <row r="160" spans="2:12" ht="37.5" x14ac:dyDescent="0.25">
      <c r="B160" s="10" t="s">
        <v>163</v>
      </c>
      <c r="C160" s="30"/>
      <c r="D160" s="30"/>
      <c r="E160" s="111"/>
      <c r="F160" s="4"/>
      <c r="G160" s="4"/>
      <c r="H160" s="4"/>
      <c r="I160" s="4">
        <v>0</v>
      </c>
      <c r="J160" s="4">
        <v>0</v>
      </c>
      <c r="K160" s="4">
        <v>10</v>
      </c>
      <c r="L160" s="6">
        <v>10</v>
      </c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/>
      <c r="H162" s="4"/>
      <c r="I162" s="4">
        <v>10</v>
      </c>
      <c r="J162" s="4">
        <v>10</v>
      </c>
      <c r="K162" s="4">
        <v>10</v>
      </c>
      <c r="L162" s="6">
        <v>10</v>
      </c>
    </row>
    <row r="163" spans="2:15" x14ac:dyDescent="0.25">
      <c r="B163" s="10" t="s">
        <v>166</v>
      </c>
      <c r="C163" s="30"/>
      <c r="D163" s="30"/>
      <c r="E163" s="111"/>
      <c r="F163" s="4"/>
      <c r="G163" s="4"/>
      <c r="H163" s="4"/>
      <c r="I163" s="4">
        <v>10</v>
      </c>
      <c r="J163" s="4">
        <v>10</v>
      </c>
      <c r="K163" s="4">
        <v>10</v>
      </c>
      <c r="L163" s="6">
        <v>10</v>
      </c>
    </row>
    <row r="164" spans="2:15" ht="37.5" x14ac:dyDescent="0.25">
      <c r="B164" s="10" t="s">
        <v>167</v>
      </c>
      <c r="C164" s="30"/>
      <c r="D164" s="30"/>
      <c r="E164" s="111"/>
      <c r="F164" s="4"/>
      <c r="G164" s="4"/>
      <c r="H164" s="4"/>
      <c r="I164" s="4">
        <v>10</v>
      </c>
      <c r="J164" s="4">
        <v>10</v>
      </c>
      <c r="K164" s="4">
        <v>10</v>
      </c>
      <c r="L164" s="6">
        <v>10</v>
      </c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/>
      <c r="I166" s="4">
        <v>5</v>
      </c>
      <c r="J166" s="4">
        <v>0</v>
      </c>
      <c r="K166" s="4"/>
      <c r="L166" s="6">
        <v>5</v>
      </c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>
        <v>0</v>
      </c>
      <c r="K167" s="4">
        <v>3</v>
      </c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>
        <v>0</v>
      </c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0</v>
      </c>
      <c r="E171" s="4">
        <v>5</v>
      </c>
      <c r="F171" s="4">
        <v>5</v>
      </c>
      <c r="G171" s="4">
        <v>0</v>
      </c>
      <c r="H171" s="4">
        <v>5</v>
      </c>
      <c r="I171" s="4">
        <v>5</v>
      </c>
      <c r="J171" s="4">
        <v>5</v>
      </c>
      <c r="K171" s="4">
        <v>5</v>
      </c>
      <c r="L171" s="6">
        <v>5</v>
      </c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>
        <v>0</v>
      </c>
      <c r="H172" s="4">
        <v>5</v>
      </c>
      <c r="I172" s="4">
        <v>5</v>
      </c>
      <c r="J172" s="4">
        <v>5</v>
      </c>
      <c r="K172" s="4">
        <v>5</v>
      </c>
      <c r="L172" s="6">
        <v>5</v>
      </c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3</v>
      </c>
      <c r="E173" s="4">
        <v>3</v>
      </c>
      <c r="F173" s="4">
        <v>5</v>
      </c>
      <c r="G173" s="4">
        <v>0</v>
      </c>
      <c r="H173" s="4">
        <v>5</v>
      </c>
      <c r="I173" s="4">
        <v>5</v>
      </c>
      <c r="J173" s="4">
        <v>5</v>
      </c>
      <c r="K173" s="4">
        <v>0</v>
      </c>
      <c r="L173" s="6">
        <v>5</v>
      </c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0</v>
      </c>
      <c r="H174" s="4">
        <v>5</v>
      </c>
      <c r="I174" s="4">
        <v>5</v>
      </c>
      <c r="J174" s="4">
        <v>5</v>
      </c>
      <c r="K174" s="4">
        <v>5</v>
      </c>
      <c r="L174" s="6">
        <v>5</v>
      </c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109">
        <v>5</v>
      </c>
      <c r="D175" s="109">
        <v>5</v>
      </c>
      <c r="E175" s="110">
        <v>5</v>
      </c>
      <c r="F175" s="110">
        <v>5</v>
      </c>
      <c r="G175" s="4">
        <v>0</v>
      </c>
      <c r="H175" s="110">
        <v>5</v>
      </c>
      <c r="I175" s="4">
        <v>0</v>
      </c>
      <c r="J175" s="4">
        <v>0</v>
      </c>
      <c r="K175" s="4">
        <v>0</v>
      </c>
      <c r="L175" s="6">
        <v>0</v>
      </c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252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140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144</v>
      </c>
      <c r="F176" s="8">
        <f t="shared" si="0"/>
        <v>258</v>
      </c>
      <c r="G176" s="8">
        <f t="shared" si="0"/>
        <v>0</v>
      </c>
      <c r="H176" s="8">
        <f t="shared" si="0"/>
        <v>136</v>
      </c>
      <c r="I176" s="8">
        <f t="shared" si="0"/>
        <v>175</v>
      </c>
      <c r="J176" s="8">
        <f t="shared" si="0"/>
        <v>164</v>
      </c>
      <c r="K176" s="8">
        <f t="shared" si="0"/>
        <v>172</v>
      </c>
      <c r="L176" s="8">
        <f t="shared" si="0"/>
        <v>195</v>
      </c>
      <c r="M176" s="28">
        <f>AVERAGE(C176:H176)</f>
        <v>155</v>
      </c>
    </row>
    <row r="177" spans="2:12" ht="19.5" thickBot="1" x14ac:dyDescent="0.3"/>
    <row r="178" spans="2:12" ht="27" customHeight="1" x14ac:dyDescent="0.25">
      <c r="B178" s="118" t="s">
        <v>96</v>
      </c>
      <c r="C178" s="100" t="s">
        <v>306</v>
      </c>
      <c r="D178" s="100" t="s">
        <v>97</v>
      </c>
      <c r="E178" s="100" t="s">
        <v>97</v>
      </c>
      <c r="F178" s="100" t="s">
        <v>97</v>
      </c>
      <c r="G178" s="100" t="s">
        <v>306</v>
      </c>
      <c r="H178" s="100" t="s">
        <v>97</v>
      </c>
      <c r="I178" s="100" t="s">
        <v>306</v>
      </c>
      <c r="J178" s="100" t="s">
        <v>306</v>
      </c>
      <c r="K178" s="100" t="s">
        <v>306</v>
      </c>
      <c r="L178" s="106" t="s">
        <v>306</v>
      </c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97</v>
      </c>
      <c r="G180" s="4" t="s">
        <v>306</v>
      </c>
      <c r="H180" s="4" t="s">
        <v>306</v>
      </c>
      <c r="I180" s="4" t="s">
        <v>306</v>
      </c>
      <c r="J180" s="4" t="s">
        <v>306</v>
      </c>
      <c r="K180" s="4" t="s">
        <v>306</v>
      </c>
      <c r="L180" s="6" t="s">
        <v>306</v>
      </c>
    </row>
    <row r="181" spans="2:12" ht="27" customHeight="1" x14ac:dyDescent="0.25">
      <c r="B181" s="25" t="s">
        <v>100</v>
      </c>
      <c r="C181" s="4" t="s">
        <v>306</v>
      </c>
      <c r="D181" s="4" t="s">
        <v>97</v>
      </c>
      <c r="E181" s="4" t="s">
        <v>97</v>
      </c>
      <c r="F181" s="4" t="s">
        <v>306</v>
      </c>
      <c r="G181" s="4" t="s">
        <v>306</v>
      </c>
      <c r="H181" s="4" t="s">
        <v>97</v>
      </c>
      <c r="I181" s="4" t="s">
        <v>306</v>
      </c>
      <c r="J181" s="4" t="s">
        <v>306</v>
      </c>
      <c r="K181" s="4" t="s">
        <v>306</v>
      </c>
      <c r="L181" s="6" t="s">
        <v>306</v>
      </c>
    </row>
    <row r="182" spans="2:12" ht="27" customHeight="1" thickBot="1" x14ac:dyDescent="0.3">
      <c r="B182" s="26" t="s">
        <v>101</v>
      </c>
      <c r="C182" s="8" t="s">
        <v>97</v>
      </c>
      <c r="D182" s="8" t="s">
        <v>306</v>
      </c>
      <c r="E182" s="8" t="s">
        <v>97</v>
      </c>
      <c r="F182" s="8" t="s">
        <v>97</v>
      </c>
      <c r="G182" s="8" t="s">
        <v>306</v>
      </c>
      <c r="H182" s="8" t="s">
        <v>97</v>
      </c>
      <c r="I182" s="8" t="s">
        <v>97</v>
      </c>
      <c r="J182" s="8" t="s">
        <v>97</v>
      </c>
      <c r="K182" s="8" t="s">
        <v>97</v>
      </c>
      <c r="L182" s="9" t="s">
        <v>97</v>
      </c>
    </row>
  </sheetData>
  <sheetProtection algorithmName="SHA-512" hashValue="80T/PbO1rywUjkHoKjsaSBSk0rODldWqca++/UdI1fG5Mykshr/NDPGKdvZj+CXM7x54vBJPb7K8cNm7ZVqNcA==" saltValue="LISmkqdBydGXBL6/7peLMg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sqref="A1:XFD1048576"/>
      <selection pane="bottomLeft" activeCell="M168" sqref="M168"/>
    </sheetView>
  </sheetViews>
  <sheetFormatPr defaultRowHeight="18.75" x14ac:dyDescent="0.25"/>
  <cols>
    <col min="1" max="1" width="9.140625" style="20"/>
    <col min="2" max="2" width="66.42578125" style="20" customWidth="1"/>
    <col min="3" max="9" width="17.7109375" style="1" customWidth="1"/>
    <col min="10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325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326</v>
      </c>
      <c r="D5" s="2" t="s">
        <v>327</v>
      </c>
      <c r="E5" s="2" t="s">
        <v>328</v>
      </c>
      <c r="F5" s="2" t="s">
        <v>329</v>
      </c>
      <c r="G5" s="2" t="s">
        <v>343</v>
      </c>
      <c r="H5" s="2" t="s">
        <v>344</v>
      </c>
      <c r="I5" s="2" t="s">
        <v>345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330</v>
      </c>
      <c r="D7" s="110" t="s">
        <v>318</v>
      </c>
      <c r="E7" s="110" t="s">
        <v>315</v>
      </c>
      <c r="F7" s="110" t="s">
        <v>314</v>
      </c>
      <c r="G7" s="110" t="s">
        <v>333</v>
      </c>
      <c r="H7" s="110" t="s">
        <v>313</v>
      </c>
      <c r="I7" s="110" t="s">
        <v>315</v>
      </c>
      <c r="J7" s="4"/>
      <c r="K7" s="4"/>
      <c r="L7" s="6"/>
    </row>
    <row r="8" spans="2:16" x14ac:dyDescent="0.25">
      <c r="B8" s="25" t="s">
        <v>104</v>
      </c>
      <c r="C8" s="13">
        <v>45245</v>
      </c>
      <c r="D8" s="13">
        <v>45252</v>
      </c>
      <c r="E8" s="13">
        <v>45251</v>
      </c>
      <c r="F8" s="13">
        <v>45244</v>
      </c>
      <c r="G8" s="13">
        <v>45300</v>
      </c>
      <c r="H8" s="13">
        <v>45300</v>
      </c>
      <c r="I8" s="13">
        <v>45302</v>
      </c>
      <c r="J8" s="4"/>
      <c r="K8" s="4"/>
      <c r="L8" s="6"/>
    </row>
    <row r="9" spans="2:16" x14ac:dyDescent="0.25">
      <c r="B9" s="25" t="s">
        <v>105</v>
      </c>
      <c r="C9" s="13" t="s">
        <v>304</v>
      </c>
      <c r="D9" s="13" t="s">
        <v>304</v>
      </c>
      <c r="E9" s="13" t="s">
        <v>304</v>
      </c>
      <c r="F9" s="13" t="s">
        <v>305</v>
      </c>
      <c r="G9" s="4" t="s">
        <v>332</v>
      </c>
      <c r="H9" s="4" t="s">
        <v>337</v>
      </c>
      <c r="I9" s="4" t="s">
        <v>337</v>
      </c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/>
      <c r="F11" s="4"/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306</v>
      </c>
      <c r="F12" s="8"/>
      <c r="G12" s="8"/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>
        <v>10</v>
      </c>
      <c r="D15" s="4">
        <v>10</v>
      </c>
      <c r="E15" s="4">
        <v>0</v>
      </c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>
        <v>7</v>
      </c>
      <c r="D16" s="4">
        <v>8</v>
      </c>
      <c r="E16" s="4">
        <v>0</v>
      </c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>
        <v>10</v>
      </c>
      <c r="D17" s="4">
        <v>5</v>
      </c>
      <c r="E17" s="4">
        <v>0</v>
      </c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>
        <v>10</v>
      </c>
      <c r="D19" s="4">
        <v>8</v>
      </c>
      <c r="E19" s="4">
        <v>0</v>
      </c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>
        <v>10</v>
      </c>
      <c r="D20" s="4">
        <v>6</v>
      </c>
      <c r="E20" s="4">
        <v>0</v>
      </c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>
        <v>10</v>
      </c>
      <c r="D21" s="4">
        <v>10</v>
      </c>
      <c r="E21" s="4">
        <v>0</v>
      </c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>
        <v>10</v>
      </c>
      <c r="D23" s="4">
        <v>10</v>
      </c>
      <c r="E23" s="4">
        <v>0</v>
      </c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>
        <v>7</v>
      </c>
      <c r="D24" s="4">
        <v>8</v>
      </c>
      <c r="E24" s="4">
        <v>0</v>
      </c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>
        <v>10</v>
      </c>
      <c r="D25" s="4">
        <v>10</v>
      </c>
      <c r="E25" s="4">
        <v>0</v>
      </c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>
        <v>10</v>
      </c>
      <c r="D26" s="4">
        <v>0</v>
      </c>
      <c r="E26" s="4">
        <v>0</v>
      </c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>
        <v>10</v>
      </c>
      <c r="D27" s="4">
        <v>0</v>
      </c>
      <c r="E27" s="4">
        <v>0</v>
      </c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>
        <v>7</v>
      </c>
      <c r="D28" s="4">
        <v>8</v>
      </c>
      <c r="E28" s="4">
        <v>0</v>
      </c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>
        <v>10</v>
      </c>
      <c r="D29" s="4">
        <v>6</v>
      </c>
      <c r="E29" s="4">
        <v>0</v>
      </c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>
        <v>10</v>
      </c>
      <c r="D30" s="4">
        <v>7</v>
      </c>
      <c r="E30" s="4">
        <v>0</v>
      </c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>
        <v>10</v>
      </c>
      <c r="D32" s="4">
        <v>7</v>
      </c>
      <c r="E32" s="4">
        <v>0</v>
      </c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>
        <v>10</v>
      </c>
      <c r="D33" s="4">
        <v>10</v>
      </c>
      <c r="E33" s="4">
        <v>0</v>
      </c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>
        <v>10</v>
      </c>
      <c r="D34" s="4">
        <v>8</v>
      </c>
      <c r="E34" s="4">
        <v>0</v>
      </c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>
        <v>7</v>
      </c>
      <c r="D35" s="4">
        <v>6</v>
      </c>
      <c r="E35" s="4">
        <v>0</v>
      </c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>
        <v>10</v>
      </c>
      <c r="D36" s="4">
        <v>8</v>
      </c>
      <c r="E36" s="4">
        <v>0</v>
      </c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>
        <v>10</v>
      </c>
      <c r="D37" s="4">
        <v>8</v>
      </c>
      <c r="E37" s="4">
        <v>0</v>
      </c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>
        <v>10</v>
      </c>
      <c r="D39" s="4">
        <v>10</v>
      </c>
      <c r="E39" s="4">
        <v>0</v>
      </c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>
        <v>10</v>
      </c>
      <c r="D40" s="4">
        <v>10</v>
      </c>
      <c r="E40" s="4">
        <v>0</v>
      </c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>
        <v>10</v>
      </c>
      <c r="D41" s="4">
        <v>5</v>
      </c>
      <c r="E41" s="4">
        <v>0</v>
      </c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>
        <v>10</v>
      </c>
      <c r="D42" s="8">
        <v>5</v>
      </c>
      <c r="E42" s="8">
        <v>0</v>
      </c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120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332</v>
      </c>
      <c r="H140" s="31" t="s">
        <v>337</v>
      </c>
      <c r="I140" s="31" t="s">
        <v>337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120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 t="s">
        <v>97</v>
      </c>
      <c r="H142" s="14" t="s">
        <v>97</v>
      </c>
      <c r="I142" s="14" t="s">
        <v>97</v>
      </c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8</v>
      </c>
      <c r="H144" s="4">
        <v>8</v>
      </c>
      <c r="I144" s="4">
        <v>10</v>
      </c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8</v>
      </c>
      <c r="H145" s="4">
        <v>8</v>
      </c>
      <c r="I145" s="4">
        <v>10</v>
      </c>
      <c r="J145" s="4"/>
      <c r="K145" s="4"/>
      <c r="L145" s="6"/>
    </row>
    <row r="146" spans="2:12" ht="56.25" x14ac:dyDescent="0.25">
      <c r="B146" s="38" t="s">
        <v>149</v>
      </c>
      <c r="C146" s="112"/>
      <c r="D146" s="121"/>
      <c r="E146" s="4"/>
      <c r="F146" s="4"/>
      <c r="G146" s="4">
        <v>8</v>
      </c>
      <c r="H146" s="4">
        <v>8</v>
      </c>
      <c r="I146" s="4">
        <v>7</v>
      </c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9</v>
      </c>
      <c r="H148" s="4">
        <v>10</v>
      </c>
      <c r="I148" s="1">
        <v>0</v>
      </c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9</v>
      </c>
      <c r="H149" s="4">
        <v>10</v>
      </c>
      <c r="I149" s="4">
        <v>10</v>
      </c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9</v>
      </c>
      <c r="H150" s="4">
        <v>10</v>
      </c>
      <c r="I150" s="4">
        <v>0</v>
      </c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9</v>
      </c>
      <c r="I151" s="4">
        <v>10</v>
      </c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9</v>
      </c>
      <c r="H152" s="4">
        <v>9</v>
      </c>
      <c r="I152" s="4">
        <v>10</v>
      </c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9</v>
      </c>
      <c r="H153" s="4">
        <v>9</v>
      </c>
      <c r="I153" s="4">
        <v>7</v>
      </c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8</v>
      </c>
      <c r="H154" s="4">
        <v>9</v>
      </c>
      <c r="I154" s="4">
        <v>10</v>
      </c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9</v>
      </c>
      <c r="H155" s="4">
        <v>9</v>
      </c>
      <c r="I155" s="4">
        <v>10</v>
      </c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8</v>
      </c>
      <c r="H157" s="4">
        <v>8</v>
      </c>
      <c r="I157" s="4">
        <v>10</v>
      </c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8</v>
      </c>
      <c r="H158" s="4">
        <v>8</v>
      </c>
      <c r="I158" s="4">
        <v>10</v>
      </c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8</v>
      </c>
      <c r="H159" s="4">
        <v>8</v>
      </c>
      <c r="I159" s="4">
        <v>10</v>
      </c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8</v>
      </c>
      <c r="H160" s="4">
        <v>8</v>
      </c>
      <c r="I160" s="4">
        <v>10</v>
      </c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8</v>
      </c>
      <c r="H162" s="4">
        <v>9</v>
      </c>
      <c r="I162" s="4">
        <v>10</v>
      </c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8</v>
      </c>
      <c r="H163" s="4">
        <v>9</v>
      </c>
      <c r="I163" s="4">
        <v>10</v>
      </c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8</v>
      </c>
      <c r="H164" s="4">
        <v>9</v>
      </c>
      <c r="I164" s="4">
        <v>10</v>
      </c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>
        <v>5</v>
      </c>
      <c r="H166" s="4">
        <v>5</v>
      </c>
      <c r="I166" s="4">
        <v>5</v>
      </c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/>
      <c r="E171" s="4">
        <v>0</v>
      </c>
      <c r="F171" s="4"/>
      <c r="G171" s="4">
        <v>5</v>
      </c>
      <c r="H171" s="4">
        <v>5</v>
      </c>
      <c r="I171" s="4">
        <v>5</v>
      </c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/>
      <c r="E172" s="4">
        <v>0</v>
      </c>
      <c r="F172" s="4"/>
      <c r="G172" s="4">
        <v>5</v>
      </c>
      <c r="H172" s="4">
        <v>5</v>
      </c>
      <c r="I172" s="4">
        <v>5</v>
      </c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/>
      <c r="E173" s="4">
        <v>0</v>
      </c>
      <c r="F173" s="4"/>
      <c r="G173" s="4">
        <v>3</v>
      </c>
      <c r="H173" s="4">
        <v>3</v>
      </c>
      <c r="I173" s="4">
        <v>3</v>
      </c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/>
      <c r="E174" s="4">
        <v>0</v>
      </c>
      <c r="F174" s="4"/>
      <c r="G174" s="4">
        <v>5</v>
      </c>
      <c r="H174" s="4">
        <v>5</v>
      </c>
      <c r="I174" s="4">
        <v>5</v>
      </c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/>
      <c r="E175" s="4">
        <v>0</v>
      </c>
      <c r="F175" s="4"/>
      <c r="G175" s="4">
        <v>0</v>
      </c>
      <c r="H175" s="4">
        <v>0</v>
      </c>
      <c r="I175" s="4">
        <v>0</v>
      </c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246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173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0</v>
      </c>
      <c r="F176" s="8"/>
      <c r="G176" s="8">
        <f t="shared" si="0"/>
        <v>175</v>
      </c>
      <c r="H176" s="8">
        <f t="shared" si="0"/>
        <v>181</v>
      </c>
      <c r="I176" s="8">
        <f t="shared" si="0"/>
        <v>177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AVERAGE(C176:I176)</f>
        <v>158.66666666666666</v>
      </c>
    </row>
    <row r="177" spans="2:12" ht="19.5" thickBot="1" x14ac:dyDescent="0.3"/>
    <row r="178" spans="2:12" ht="27" customHeight="1" x14ac:dyDescent="0.25">
      <c r="B178" s="118" t="s">
        <v>96</v>
      </c>
      <c r="C178" s="100" t="s">
        <v>306</v>
      </c>
      <c r="D178" s="100"/>
      <c r="E178" s="100">
        <v>0</v>
      </c>
      <c r="F178" s="100"/>
      <c r="G178" s="100" t="s">
        <v>306</v>
      </c>
      <c r="H178" s="100" t="s">
        <v>306</v>
      </c>
      <c r="I178" s="100" t="s">
        <v>97</v>
      </c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/>
      <c r="E180" s="4">
        <v>0</v>
      </c>
      <c r="F180" s="4"/>
      <c r="G180" s="4" t="s">
        <v>306</v>
      </c>
      <c r="H180" s="4" t="s">
        <v>306</v>
      </c>
      <c r="I180" s="4" t="s">
        <v>306</v>
      </c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/>
      <c r="E181" s="4">
        <v>0</v>
      </c>
      <c r="F181" s="4"/>
      <c r="G181" s="4" t="s">
        <v>306</v>
      </c>
      <c r="H181" s="4" t="s">
        <v>306</v>
      </c>
      <c r="I181" s="4" t="s">
        <v>306</v>
      </c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/>
      <c r="E182" s="8">
        <v>0</v>
      </c>
      <c r="F182" s="8"/>
      <c r="G182" s="8" t="s">
        <v>97</v>
      </c>
      <c r="H182" s="8" t="s">
        <v>97</v>
      </c>
      <c r="I182" s="8" t="s">
        <v>97</v>
      </c>
      <c r="J182" s="8"/>
      <c r="K182" s="8"/>
      <c r="L182" s="9"/>
    </row>
  </sheetData>
  <sheetProtection algorithmName="SHA-512" hashValue="/RrAQXPJfF3eNJ4x/1El9ydOIszDIMflZBmENde4jeep8Oo7CqzerKq+tE+izuhNm9HNzOOeB0m5RgLN8ak9oQ==" saltValue="N57rcBAW8X1uwc/7LRxLGw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E7" sqref="E7"/>
      <selection pane="bottomLeft" activeCell="AA168" sqref="AA168"/>
    </sheetView>
  </sheetViews>
  <sheetFormatPr defaultRowHeight="18.75" x14ac:dyDescent="0.25"/>
  <cols>
    <col min="1" max="1" width="9.140625" style="20"/>
    <col min="2" max="2" width="66.42578125" style="20" customWidth="1"/>
    <col min="3" max="6" width="17.7109375" style="1" customWidth="1"/>
    <col min="7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349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347</v>
      </c>
      <c r="D5" s="2" t="s">
        <v>346</v>
      </c>
      <c r="E5" s="2" t="s">
        <v>348</v>
      </c>
      <c r="F5" s="2" t="s">
        <v>346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313</v>
      </c>
      <c r="D7" s="110" t="s">
        <v>313</v>
      </c>
      <c r="E7" s="110" t="s">
        <v>314</v>
      </c>
      <c r="F7" s="110" t="s">
        <v>313</v>
      </c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45245</v>
      </c>
      <c r="D8" s="13">
        <v>45254</v>
      </c>
      <c r="E8" s="13">
        <v>45307</v>
      </c>
      <c r="F8" s="13">
        <v>45302</v>
      </c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 t="s">
        <v>305</v>
      </c>
      <c r="D9" s="13" t="s">
        <v>305</v>
      </c>
      <c r="E9" s="13" t="s">
        <v>337</v>
      </c>
      <c r="F9" s="13" t="s">
        <v>337</v>
      </c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/>
      <c r="F11" s="4"/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/>
      <c r="F12" s="8"/>
      <c r="G12" s="8"/>
      <c r="H12" s="8"/>
      <c r="I12" s="8"/>
      <c r="J12" s="8"/>
      <c r="K12" s="8"/>
      <c r="L12" s="9"/>
      <c r="O12" s="23"/>
      <c r="P12" s="23"/>
    </row>
    <row r="13" spans="2:16" ht="35.1" hidden="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hidden="1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hidden="1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hidden="1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hidden="1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hidden="1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hidden="1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hidden="1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hidden="1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hidden="1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hidden="1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hidden="1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hidden="1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hidden="1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hidden="1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hidden="1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hidden="1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hidden="1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hidden="1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hidden="1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hidden="1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hidden="1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hidden="1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hidden="1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hidden="1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hidden="1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hidden="1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hidden="1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hidden="1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hidden="1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x14ac:dyDescent="0.25">
      <c r="B77" s="25" t="s">
        <v>108</v>
      </c>
      <c r="C77" s="4">
        <v>10</v>
      </c>
      <c r="D77" s="4">
        <v>10</v>
      </c>
      <c r="E77" s="4"/>
      <c r="F77" s="4"/>
      <c r="G77" s="4"/>
      <c r="H77" s="4"/>
      <c r="I77" s="4"/>
      <c r="J77" s="4"/>
      <c r="K77" s="4"/>
      <c r="L77" s="6"/>
    </row>
    <row r="78" spans="2:16" ht="37.5" x14ac:dyDescent="0.25">
      <c r="B78" s="25" t="s">
        <v>109</v>
      </c>
      <c r="C78" s="4">
        <v>10</v>
      </c>
      <c r="D78" s="4">
        <v>10</v>
      </c>
      <c r="E78" s="4"/>
      <c r="F78" s="4"/>
      <c r="G78" s="4"/>
      <c r="H78" s="4"/>
      <c r="I78" s="4"/>
      <c r="J78" s="4"/>
      <c r="K78" s="4"/>
      <c r="L78" s="6"/>
    </row>
    <row r="79" spans="2:16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x14ac:dyDescent="0.25">
      <c r="B80" s="25" t="s">
        <v>68</v>
      </c>
      <c r="C80" s="4">
        <v>10</v>
      </c>
      <c r="D80" s="4">
        <v>8</v>
      </c>
      <c r="E80" s="4"/>
      <c r="F80" s="4"/>
      <c r="G80" s="4"/>
      <c r="H80" s="4"/>
      <c r="I80" s="4"/>
      <c r="J80" s="4"/>
      <c r="K80" s="4"/>
      <c r="L80" s="6"/>
    </row>
    <row r="81" spans="2:13" ht="56.25" x14ac:dyDescent="0.25">
      <c r="B81" s="25" t="s">
        <v>69</v>
      </c>
      <c r="C81" s="4">
        <v>10</v>
      </c>
      <c r="D81" s="4">
        <v>8</v>
      </c>
      <c r="E81" s="4"/>
      <c r="F81" s="4"/>
      <c r="G81" s="4"/>
      <c r="H81" s="4"/>
      <c r="I81" s="4"/>
      <c r="J81" s="4"/>
      <c r="K81" s="4"/>
      <c r="L81" s="6"/>
    </row>
    <row r="82" spans="2:13" ht="56.25" x14ac:dyDescent="0.25">
      <c r="B82" s="25" t="s">
        <v>70</v>
      </c>
      <c r="C82" s="4">
        <v>7</v>
      </c>
      <c r="D82" s="4">
        <v>8</v>
      </c>
      <c r="E82" s="4"/>
      <c r="F82" s="4"/>
      <c r="G82" s="4"/>
      <c r="H82" s="4"/>
      <c r="I82" s="4"/>
      <c r="J82" s="4"/>
      <c r="K82" s="4"/>
      <c r="L82" s="6"/>
    </row>
    <row r="83" spans="2:13" ht="56.25" x14ac:dyDescent="0.25">
      <c r="B83" s="25" t="s">
        <v>71</v>
      </c>
      <c r="C83" s="4">
        <v>7</v>
      </c>
      <c r="D83" s="4">
        <v>6</v>
      </c>
      <c r="E83" s="4"/>
      <c r="F83" s="4"/>
      <c r="G83" s="4"/>
      <c r="H83" s="4"/>
      <c r="I83" s="4"/>
      <c r="J83" s="4"/>
      <c r="K83" s="4"/>
      <c r="L83" s="6"/>
    </row>
    <row r="84" spans="2:13" ht="37.5" x14ac:dyDescent="0.25">
      <c r="B84" s="25" t="s">
        <v>72</v>
      </c>
      <c r="C84" s="4">
        <v>8</v>
      </c>
      <c r="D84" s="4">
        <v>8</v>
      </c>
      <c r="E84" s="4"/>
      <c r="F84" s="4"/>
      <c r="G84" s="4"/>
      <c r="H84" s="4"/>
      <c r="I84" s="4"/>
      <c r="J84" s="4"/>
      <c r="K84" s="4"/>
      <c r="L84" s="6"/>
    </row>
    <row r="85" spans="2:13" ht="18.75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x14ac:dyDescent="0.25">
      <c r="B86" s="25" t="s">
        <v>110</v>
      </c>
      <c r="C86" s="4">
        <v>8</v>
      </c>
      <c r="D86" s="4">
        <v>8</v>
      </c>
      <c r="E86" s="4"/>
      <c r="F86" s="4"/>
      <c r="G86" s="4"/>
      <c r="H86" s="4"/>
      <c r="I86" s="4"/>
      <c r="J86" s="4"/>
      <c r="K86" s="4"/>
      <c r="L86" s="6"/>
    </row>
    <row r="87" spans="2:13" ht="56.25" x14ac:dyDescent="0.25">
      <c r="B87" s="25" t="s">
        <v>74</v>
      </c>
      <c r="C87" s="4">
        <v>8</v>
      </c>
      <c r="D87" s="4">
        <v>8</v>
      </c>
      <c r="E87" s="4"/>
      <c r="F87" s="4"/>
      <c r="G87" s="4"/>
      <c r="H87" s="4"/>
      <c r="I87" s="4"/>
      <c r="J87" s="4"/>
      <c r="K87" s="4"/>
      <c r="L87" s="6"/>
    </row>
    <row r="88" spans="2:13" x14ac:dyDescent="0.25">
      <c r="B88" s="25" t="s">
        <v>75</v>
      </c>
      <c r="C88" s="4">
        <v>10</v>
      </c>
      <c r="D88" s="4">
        <v>10</v>
      </c>
      <c r="E88" s="4"/>
      <c r="F88" s="4"/>
      <c r="G88" s="4"/>
      <c r="H88" s="4"/>
      <c r="I88" s="4"/>
      <c r="J88" s="4"/>
      <c r="K88" s="4"/>
      <c r="L88" s="6"/>
    </row>
    <row r="89" spans="2:13" x14ac:dyDescent="0.25">
      <c r="B89" s="25" t="s">
        <v>76</v>
      </c>
      <c r="C89" s="4">
        <v>10</v>
      </c>
      <c r="D89" s="4">
        <v>10</v>
      </c>
      <c r="E89" s="4"/>
      <c r="F89" s="4"/>
      <c r="G89" s="4"/>
      <c r="H89" s="4"/>
      <c r="I89" s="4"/>
      <c r="J89" s="4"/>
      <c r="K89" s="4"/>
      <c r="L89" s="6"/>
    </row>
    <row r="90" spans="2:13" ht="18.75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x14ac:dyDescent="0.25">
      <c r="B91" s="25" t="s">
        <v>78</v>
      </c>
      <c r="C91" s="4">
        <v>10</v>
      </c>
      <c r="D91" s="4">
        <v>8</v>
      </c>
      <c r="E91" s="4"/>
      <c r="F91" s="4"/>
      <c r="G91" s="4"/>
      <c r="H91" s="4"/>
      <c r="I91" s="4"/>
      <c r="J91" s="4"/>
      <c r="K91" s="4"/>
      <c r="L91" s="6"/>
    </row>
    <row r="92" spans="2:13" ht="37.5" x14ac:dyDescent="0.25">
      <c r="B92" s="25" t="s">
        <v>79</v>
      </c>
      <c r="C92" s="4">
        <v>10</v>
      </c>
      <c r="D92" s="4">
        <v>8</v>
      </c>
      <c r="E92" s="4"/>
      <c r="F92" s="4"/>
      <c r="G92" s="4"/>
      <c r="H92" s="4"/>
      <c r="I92" s="4"/>
      <c r="J92" s="4"/>
      <c r="K92" s="4"/>
      <c r="L92" s="6"/>
    </row>
    <row r="93" spans="2:13" ht="37.5" x14ac:dyDescent="0.25">
      <c r="B93" s="25" t="s">
        <v>80</v>
      </c>
      <c r="C93" s="4">
        <v>10</v>
      </c>
      <c r="D93" s="4">
        <v>8</v>
      </c>
      <c r="E93" s="4"/>
      <c r="F93" s="4"/>
      <c r="G93" s="4"/>
      <c r="H93" s="4"/>
      <c r="I93" s="4"/>
      <c r="J93" s="4"/>
      <c r="K93" s="4"/>
      <c r="L93" s="6"/>
    </row>
    <row r="94" spans="2:13" ht="56.25" x14ac:dyDescent="0.25">
      <c r="B94" s="25" t="s">
        <v>81</v>
      </c>
      <c r="C94" s="4">
        <v>8</v>
      </c>
      <c r="D94" s="4">
        <v>8</v>
      </c>
      <c r="E94" s="4"/>
      <c r="F94" s="4"/>
      <c r="G94" s="4"/>
      <c r="H94" s="4"/>
      <c r="I94" s="4"/>
      <c r="J94" s="4"/>
      <c r="K94" s="4"/>
      <c r="L94" s="6"/>
    </row>
    <row r="95" spans="2:13" ht="56.25" x14ac:dyDescent="0.25">
      <c r="B95" s="25" t="s">
        <v>82</v>
      </c>
      <c r="C95" s="4">
        <v>8</v>
      </c>
      <c r="D95" s="4">
        <v>8</v>
      </c>
      <c r="E95" s="4"/>
      <c r="F95" s="4"/>
      <c r="G95" s="4"/>
      <c r="H95" s="4"/>
      <c r="I95" s="4"/>
      <c r="J95" s="4"/>
      <c r="K95" s="4"/>
      <c r="L95" s="6"/>
      <c r="M95" s="21"/>
    </row>
    <row r="96" spans="2:13" ht="37.5" x14ac:dyDescent="0.25">
      <c r="B96" s="25" t="s">
        <v>83</v>
      </c>
      <c r="C96" s="4">
        <v>8</v>
      </c>
      <c r="D96" s="4">
        <v>10</v>
      </c>
      <c r="E96" s="4"/>
      <c r="F96" s="4"/>
      <c r="G96" s="4"/>
      <c r="H96" s="4"/>
      <c r="I96" s="4"/>
      <c r="J96" s="4"/>
      <c r="K96" s="4"/>
      <c r="L96" s="6"/>
    </row>
    <row r="97" spans="2:12" ht="38.25" thickBot="1" x14ac:dyDescent="0.3">
      <c r="B97" s="39" t="s">
        <v>112</v>
      </c>
      <c r="C97" s="8">
        <v>0</v>
      </c>
      <c r="D97" s="8">
        <v>0</v>
      </c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337</v>
      </c>
      <c r="F140" s="31" t="s">
        <v>337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340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 t="s">
        <v>97</v>
      </c>
      <c r="F142" s="14" t="s">
        <v>97</v>
      </c>
      <c r="G142" s="14"/>
      <c r="H142" s="14"/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>
        <v>7</v>
      </c>
      <c r="F144" s="4">
        <v>10</v>
      </c>
      <c r="G144" s="4"/>
      <c r="H144" s="4"/>
      <c r="I144" s="4"/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>
        <v>7</v>
      </c>
      <c r="F145" s="4">
        <v>10</v>
      </c>
      <c r="G145" s="4"/>
      <c r="H145" s="4"/>
      <c r="I145" s="4"/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>
        <v>10</v>
      </c>
      <c r="F146" s="4">
        <v>6</v>
      </c>
      <c r="G146" s="4"/>
      <c r="H146" s="4"/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>
        <v>0</v>
      </c>
      <c r="F148" s="4">
        <v>0</v>
      </c>
      <c r="G148" s="4"/>
      <c r="H148" s="4"/>
      <c r="I148" s="4"/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>
        <v>7</v>
      </c>
      <c r="F149" s="4">
        <v>0</v>
      </c>
      <c r="G149" s="4"/>
      <c r="H149" s="4"/>
      <c r="I149" s="4"/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>
        <v>0</v>
      </c>
      <c r="F150" s="4">
        <v>0</v>
      </c>
      <c r="G150" s="4"/>
      <c r="H150" s="4"/>
      <c r="I150" s="4"/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>
        <v>10</v>
      </c>
      <c r="F151" s="4">
        <v>10</v>
      </c>
      <c r="G151" s="4"/>
      <c r="H151" s="4"/>
      <c r="I151" s="4"/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>
        <v>0</v>
      </c>
      <c r="F152" s="4">
        <v>7</v>
      </c>
      <c r="G152" s="4"/>
      <c r="H152" s="4"/>
      <c r="I152" s="4"/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>
        <v>6</v>
      </c>
      <c r="F153" s="4">
        <v>6</v>
      </c>
      <c r="G153" s="4"/>
      <c r="H153" s="4"/>
      <c r="I153" s="4"/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>
        <v>0</v>
      </c>
      <c r="F154" s="4">
        <v>0</v>
      </c>
      <c r="G154" s="4"/>
      <c r="H154" s="4"/>
      <c r="I154" s="4"/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>
        <v>6</v>
      </c>
      <c r="F155" s="4">
        <v>10</v>
      </c>
      <c r="G155" s="4"/>
      <c r="H155" s="4"/>
      <c r="I155" s="4"/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>
        <v>7</v>
      </c>
      <c r="F157" s="4">
        <v>10</v>
      </c>
      <c r="G157" s="4"/>
      <c r="H157" s="4"/>
      <c r="I157" s="4"/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>
        <v>7</v>
      </c>
      <c r="F158" s="4">
        <v>10</v>
      </c>
      <c r="G158" s="4"/>
      <c r="H158" s="4"/>
      <c r="I158" s="4"/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>
        <v>7</v>
      </c>
      <c r="F159" s="4">
        <v>10</v>
      </c>
      <c r="G159" s="4"/>
      <c r="H159" s="4"/>
      <c r="I159" s="4"/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>
        <v>0</v>
      </c>
      <c r="F160" s="4">
        <v>10</v>
      </c>
      <c r="G160" s="4"/>
      <c r="H160" s="4"/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>
        <v>10</v>
      </c>
      <c r="F162" s="4">
        <v>10</v>
      </c>
      <c r="G162" s="4"/>
      <c r="H162" s="4"/>
      <c r="I162" s="4"/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>
        <v>7</v>
      </c>
      <c r="F163" s="4">
        <v>10</v>
      </c>
      <c r="G163" s="4"/>
      <c r="H163" s="4"/>
      <c r="I163" s="4"/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>
        <v>7</v>
      </c>
      <c r="F164" s="4">
        <v>10</v>
      </c>
      <c r="G164" s="4"/>
      <c r="H164" s="4"/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>
        <v>5</v>
      </c>
      <c r="F166" s="4">
        <v>5</v>
      </c>
      <c r="G166" s="4"/>
      <c r="H166" s="4"/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3</v>
      </c>
      <c r="E173" s="4">
        <v>3</v>
      </c>
      <c r="F173" s="4">
        <v>3</v>
      </c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>
        <v>0</v>
      </c>
      <c r="E175" s="4">
        <v>0</v>
      </c>
      <c r="F175" s="4">
        <v>0</v>
      </c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170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162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121</v>
      </c>
      <c r="F176" s="8">
        <f t="shared" si="0"/>
        <v>152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AVERAGE(C176:F176)</f>
        <v>151.25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306</v>
      </c>
      <c r="D178" s="100" t="s">
        <v>306</v>
      </c>
      <c r="E178" s="100" t="s">
        <v>306</v>
      </c>
      <c r="F178" s="100" t="s">
        <v>306</v>
      </c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/>
      <c r="H182" s="8"/>
      <c r="I182" s="8"/>
      <c r="J182" s="8"/>
      <c r="K182" s="8"/>
      <c r="L182" s="9"/>
    </row>
  </sheetData>
  <sheetProtection algorithmName="SHA-512" hashValue="pOWm8B7NCAhEXYTm4LCzbPiU+v1+UFT1P9OpbuRQaDmJPMNdOkmiYuNrUmtkN4gZKQQV/JONkHnzFD6HOltsyQ==" saltValue="nvlnLWPTtmWSAtvovzmqx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K7" sqref="K7"/>
      <selection pane="bottomLeft" activeCell="W167" sqref="W167"/>
    </sheetView>
  </sheetViews>
  <sheetFormatPr defaultRowHeight="18.75" x14ac:dyDescent="0.25"/>
  <cols>
    <col min="1" max="1" width="9.140625" style="20"/>
    <col min="2" max="2" width="66.42578125" style="20" customWidth="1"/>
    <col min="3" max="11" width="17.7109375" style="1" customWidth="1"/>
    <col min="12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350</v>
      </c>
      <c r="D5" s="2" t="s">
        <v>351</v>
      </c>
      <c r="E5" s="2" t="s">
        <v>352</v>
      </c>
      <c r="F5" s="2" t="s">
        <v>353</v>
      </c>
      <c r="G5" s="2" t="s">
        <v>354</v>
      </c>
      <c r="H5" s="2" t="s">
        <v>355</v>
      </c>
      <c r="I5" s="2" t="s">
        <v>352</v>
      </c>
      <c r="J5" s="2" t="s">
        <v>356</v>
      </c>
      <c r="K5" s="2" t="s">
        <v>357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314</v>
      </c>
      <c r="D7" s="110" t="s">
        <v>318</v>
      </c>
      <c r="E7" s="110" t="s">
        <v>318</v>
      </c>
      <c r="F7" s="110" t="s">
        <v>333</v>
      </c>
      <c r="G7" s="110" t="s">
        <v>318</v>
      </c>
      <c r="H7" s="110" t="s">
        <v>318</v>
      </c>
      <c r="I7" s="110" t="s">
        <v>318</v>
      </c>
      <c r="J7" s="110" t="s">
        <v>313</v>
      </c>
      <c r="K7" s="110" t="s">
        <v>336</v>
      </c>
      <c r="L7" s="6"/>
    </row>
    <row r="8" spans="2:16" x14ac:dyDescent="0.25">
      <c r="B8" s="25" t="s">
        <v>104</v>
      </c>
      <c r="C8" s="13">
        <v>45238</v>
      </c>
      <c r="D8" s="13">
        <v>45258</v>
      </c>
      <c r="E8" s="13">
        <v>45250</v>
      </c>
      <c r="F8" s="13">
        <v>45243</v>
      </c>
      <c r="G8" s="13">
        <v>45271</v>
      </c>
      <c r="H8" s="13">
        <v>45282</v>
      </c>
      <c r="I8" s="13">
        <v>45288</v>
      </c>
      <c r="J8" s="13">
        <v>45302</v>
      </c>
      <c r="K8" s="13">
        <v>45303</v>
      </c>
      <c r="L8" s="6"/>
    </row>
    <row r="9" spans="2:16" x14ac:dyDescent="0.25">
      <c r="B9" s="25" t="s">
        <v>105</v>
      </c>
      <c r="C9" s="13" t="s">
        <v>305</v>
      </c>
      <c r="D9" s="13" t="s">
        <v>305</v>
      </c>
      <c r="E9" s="13" t="s">
        <v>305</v>
      </c>
      <c r="F9" s="13" t="s">
        <v>305</v>
      </c>
      <c r="G9" s="4" t="s">
        <v>305</v>
      </c>
      <c r="H9" s="4" t="s">
        <v>305</v>
      </c>
      <c r="I9" s="4" t="s">
        <v>337</v>
      </c>
      <c r="J9" s="4" t="s">
        <v>337</v>
      </c>
      <c r="K9" s="4" t="s">
        <v>337</v>
      </c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/>
      <c r="I12" s="8"/>
      <c r="J12" s="8"/>
      <c r="K12" s="8"/>
      <c r="L12" s="9"/>
      <c r="O12" s="23"/>
      <c r="P12" s="23"/>
    </row>
    <row r="13" spans="2:16" ht="35.1" hidden="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hidden="1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hidden="1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hidden="1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hidden="1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hidden="1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hidden="1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hidden="1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hidden="1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hidden="1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hidden="1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hidden="1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hidden="1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hidden="1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hidden="1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hidden="1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hidden="1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hidden="1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hidden="1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hidden="1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hidden="1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hidden="1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hidden="1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hidden="1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hidden="1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hidden="1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hidden="1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hidden="1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hidden="1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hidden="1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x14ac:dyDescent="0.25">
      <c r="B45" s="25" t="s">
        <v>13</v>
      </c>
      <c r="C45" s="4">
        <v>10</v>
      </c>
      <c r="D45" s="4">
        <v>10</v>
      </c>
      <c r="E45" s="4">
        <v>10</v>
      </c>
      <c r="F45" s="4">
        <v>10</v>
      </c>
      <c r="G45" s="4">
        <v>10</v>
      </c>
      <c r="H45" s="4">
        <v>9</v>
      </c>
      <c r="I45" s="4"/>
      <c r="J45" s="4"/>
      <c r="K45" s="4"/>
      <c r="L45" s="6"/>
    </row>
    <row r="46" spans="2:15" ht="37.5" x14ac:dyDescent="0.25">
      <c r="B46" s="25" t="s">
        <v>14</v>
      </c>
      <c r="C46" s="4">
        <v>10</v>
      </c>
      <c r="D46" s="4">
        <v>10</v>
      </c>
      <c r="E46" s="4">
        <v>10</v>
      </c>
      <c r="F46" s="4">
        <v>10</v>
      </c>
      <c r="G46" s="4">
        <v>10</v>
      </c>
      <c r="H46" s="4">
        <v>9</v>
      </c>
      <c r="I46" s="4"/>
      <c r="J46" s="4"/>
      <c r="K46" s="4"/>
      <c r="L46" s="6"/>
    </row>
    <row r="47" spans="2:15" ht="18.75" customHeight="1" x14ac:dyDescent="0.25">
      <c r="B47" s="129">
        <v>10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x14ac:dyDescent="0.25">
      <c r="B48" s="25" t="s">
        <v>43</v>
      </c>
      <c r="C48" s="4">
        <v>10</v>
      </c>
      <c r="D48" s="4">
        <v>10</v>
      </c>
      <c r="E48" s="4">
        <v>10</v>
      </c>
      <c r="F48" s="4">
        <v>10</v>
      </c>
      <c r="G48" s="4">
        <v>10</v>
      </c>
      <c r="H48" s="4">
        <v>9</v>
      </c>
      <c r="I48" s="4"/>
      <c r="J48" s="4"/>
      <c r="K48" s="4"/>
      <c r="L48" s="6"/>
    </row>
    <row r="49" spans="2:12" ht="37.5" x14ac:dyDescent="0.25">
      <c r="B49" s="25" t="s">
        <v>44</v>
      </c>
      <c r="C49" s="4">
        <v>10</v>
      </c>
      <c r="D49" s="4">
        <v>10</v>
      </c>
      <c r="E49" s="4">
        <v>10</v>
      </c>
      <c r="F49" s="4">
        <v>10</v>
      </c>
      <c r="G49" s="4">
        <v>10</v>
      </c>
      <c r="H49" s="4">
        <v>9</v>
      </c>
      <c r="I49" s="4"/>
      <c r="J49" s="4"/>
      <c r="K49" s="4"/>
      <c r="L49" s="6"/>
    </row>
    <row r="50" spans="2:12" ht="56.25" x14ac:dyDescent="0.25">
      <c r="B50" s="25" t="s">
        <v>45</v>
      </c>
      <c r="C50" s="4">
        <v>10</v>
      </c>
      <c r="D50" s="4">
        <v>8</v>
      </c>
      <c r="E50" s="4">
        <v>10</v>
      </c>
      <c r="F50" s="4">
        <v>10</v>
      </c>
      <c r="G50" s="4">
        <v>10</v>
      </c>
      <c r="H50" s="4">
        <v>9</v>
      </c>
      <c r="I50" s="4"/>
      <c r="J50" s="4"/>
      <c r="K50" s="4"/>
      <c r="L50" s="6"/>
    </row>
    <row r="51" spans="2:12" ht="37.5" x14ac:dyDescent="0.25">
      <c r="B51" s="25" t="s">
        <v>46</v>
      </c>
      <c r="C51" s="4">
        <v>10</v>
      </c>
      <c r="D51" s="4">
        <v>10</v>
      </c>
      <c r="E51" s="4">
        <v>10</v>
      </c>
      <c r="F51" s="4">
        <v>10</v>
      </c>
      <c r="G51" s="4">
        <v>0</v>
      </c>
      <c r="H51" s="4">
        <v>9</v>
      </c>
      <c r="I51" s="4"/>
      <c r="J51" s="4"/>
      <c r="K51" s="4"/>
      <c r="L51" s="6"/>
    </row>
    <row r="52" spans="2:12" ht="37.5" x14ac:dyDescent="0.25">
      <c r="B52" s="25" t="s">
        <v>47</v>
      </c>
      <c r="C52" s="4">
        <v>10</v>
      </c>
      <c r="D52" s="4">
        <v>10</v>
      </c>
      <c r="E52" s="4">
        <v>10</v>
      </c>
      <c r="F52" s="4">
        <v>10</v>
      </c>
      <c r="G52" s="4">
        <v>10</v>
      </c>
      <c r="H52" s="4">
        <v>9</v>
      </c>
      <c r="I52" s="4"/>
      <c r="J52" s="4"/>
      <c r="K52" s="4"/>
      <c r="L52" s="6"/>
    </row>
    <row r="53" spans="2:12" ht="56.25" x14ac:dyDescent="0.25">
      <c r="B53" s="25" t="s">
        <v>48</v>
      </c>
      <c r="C53" s="4">
        <v>10</v>
      </c>
      <c r="D53" s="4">
        <v>0</v>
      </c>
      <c r="E53" s="4">
        <v>0</v>
      </c>
      <c r="F53" s="4">
        <v>0</v>
      </c>
      <c r="G53" s="4">
        <v>10</v>
      </c>
      <c r="H53" s="4">
        <v>9</v>
      </c>
      <c r="I53" s="4"/>
      <c r="J53" s="4"/>
      <c r="K53" s="4"/>
      <c r="L53" s="6"/>
    </row>
    <row r="54" spans="2:12" ht="37.5" x14ac:dyDescent="0.25">
      <c r="B54" s="25" t="s">
        <v>49</v>
      </c>
      <c r="C54" s="4">
        <v>0</v>
      </c>
      <c r="D54" s="4">
        <v>0</v>
      </c>
      <c r="E54" s="4">
        <v>10</v>
      </c>
      <c r="F54" s="4">
        <v>10</v>
      </c>
      <c r="G54" s="4">
        <v>9</v>
      </c>
      <c r="H54" s="4">
        <v>9</v>
      </c>
      <c r="I54" s="4"/>
      <c r="J54" s="4"/>
      <c r="K54" s="4"/>
      <c r="L54" s="6"/>
    </row>
    <row r="55" spans="2:12" ht="37.5" x14ac:dyDescent="0.25">
      <c r="B55" s="25" t="s">
        <v>50</v>
      </c>
      <c r="C55" s="4">
        <v>10</v>
      </c>
      <c r="D55" s="4">
        <v>10</v>
      </c>
      <c r="E55" s="4">
        <v>10</v>
      </c>
      <c r="F55" s="4">
        <v>10</v>
      </c>
      <c r="G55" s="4">
        <v>10</v>
      </c>
      <c r="H55" s="4">
        <v>9</v>
      </c>
      <c r="I55" s="4"/>
      <c r="J55" s="4"/>
      <c r="K55" s="4"/>
      <c r="L55" s="6"/>
    </row>
    <row r="56" spans="2:12" ht="37.5" x14ac:dyDescent="0.25">
      <c r="B56" s="25" t="s">
        <v>51</v>
      </c>
      <c r="C56" s="4">
        <v>10</v>
      </c>
      <c r="D56" s="4">
        <v>10</v>
      </c>
      <c r="E56" s="4">
        <v>10</v>
      </c>
      <c r="F56" s="4">
        <v>10</v>
      </c>
      <c r="G56" s="4">
        <v>10</v>
      </c>
      <c r="H56" s="4">
        <v>9</v>
      </c>
      <c r="I56" s="4"/>
      <c r="J56" s="4"/>
      <c r="K56" s="4"/>
      <c r="L56" s="6"/>
    </row>
    <row r="57" spans="2:12" ht="37.5" x14ac:dyDescent="0.25">
      <c r="B57" s="25" t="s">
        <v>52</v>
      </c>
      <c r="C57" s="4">
        <v>10</v>
      </c>
      <c r="D57" s="4">
        <v>10</v>
      </c>
      <c r="E57" s="4">
        <v>10</v>
      </c>
      <c r="F57" s="4">
        <v>10</v>
      </c>
      <c r="G57" s="4">
        <v>10</v>
      </c>
      <c r="H57" s="4">
        <v>9</v>
      </c>
      <c r="I57" s="4"/>
      <c r="J57" s="4"/>
      <c r="K57" s="4"/>
      <c r="L57" s="6"/>
    </row>
    <row r="58" spans="2:12" ht="94.5" thickBot="1" x14ac:dyDescent="0.3">
      <c r="B58" s="26" t="s">
        <v>53</v>
      </c>
      <c r="C58" s="8">
        <v>10</v>
      </c>
      <c r="D58" s="8">
        <v>10</v>
      </c>
      <c r="E58" s="8">
        <v>10</v>
      </c>
      <c r="F58" s="8">
        <v>10</v>
      </c>
      <c r="G58" s="8">
        <v>10</v>
      </c>
      <c r="H58" s="8">
        <v>9</v>
      </c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337</v>
      </c>
      <c r="J140" s="31" t="s">
        <v>337</v>
      </c>
      <c r="K140" s="31" t="s">
        <v>337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340</v>
      </c>
      <c r="J141" s="31" t="s">
        <v>340</v>
      </c>
      <c r="K141" s="31" t="s">
        <v>340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/>
      <c r="H142" s="14"/>
      <c r="I142" s="14" t="s">
        <v>97</v>
      </c>
      <c r="J142" s="14" t="s">
        <v>97</v>
      </c>
      <c r="K142" s="14" t="s">
        <v>97</v>
      </c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/>
      <c r="H144" s="4"/>
      <c r="I144" s="4">
        <v>9</v>
      </c>
      <c r="J144" s="4">
        <v>10</v>
      </c>
      <c r="K144" s="4">
        <v>10</v>
      </c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/>
      <c r="H145" s="4"/>
      <c r="I145" s="4">
        <v>9</v>
      </c>
      <c r="J145" s="4">
        <v>10</v>
      </c>
      <c r="K145" s="4">
        <v>10</v>
      </c>
      <c r="L145" s="6"/>
    </row>
    <row r="146" spans="2:12" ht="56.25" x14ac:dyDescent="0.25">
      <c r="B146" s="38" t="s">
        <v>149</v>
      </c>
      <c r="C146" s="112"/>
      <c r="D146" s="113"/>
      <c r="E146" s="4"/>
      <c r="F146" s="4"/>
      <c r="G146" s="4"/>
      <c r="H146" s="4"/>
      <c r="I146" s="4">
        <v>9</v>
      </c>
      <c r="J146" s="4">
        <v>7</v>
      </c>
      <c r="K146" s="4">
        <v>10</v>
      </c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/>
      <c r="H148" s="4"/>
      <c r="I148" s="4">
        <v>9</v>
      </c>
      <c r="J148" s="4">
        <v>10</v>
      </c>
      <c r="K148" s="4">
        <v>10</v>
      </c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/>
      <c r="H149" s="4"/>
      <c r="I149" s="4">
        <v>0</v>
      </c>
      <c r="J149" s="4">
        <v>0</v>
      </c>
      <c r="K149" s="4">
        <v>0</v>
      </c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/>
      <c r="H150" s="4"/>
      <c r="I150" s="4">
        <v>9</v>
      </c>
      <c r="J150" s="4">
        <v>9</v>
      </c>
      <c r="K150" s="4">
        <v>10</v>
      </c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/>
      <c r="H151" s="4"/>
      <c r="I151" s="4">
        <v>9</v>
      </c>
      <c r="J151" s="4">
        <v>10</v>
      </c>
      <c r="K151" s="4">
        <v>10</v>
      </c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/>
      <c r="H152" s="4"/>
      <c r="I152" s="4">
        <v>0</v>
      </c>
      <c r="J152" s="4">
        <v>10</v>
      </c>
      <c r="K152" s="4">
        <v>10</v>
      </c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/>
      <c r="H153" s="4"/>
      <c r="I153" s="4">
        <v>0</v>
      </c>
      <c r="J153" s="4">
        <v>0</v>
      </c>
      <c r="K153" s="4">
        <v>0</v>
      </c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/>
      <c r="H154" s="4"/>
      <c r="I154" s="4">
        <v>0</v>
      </c>
      <c r="J154" s="4">
        <v>0</v>
      </c>
      <c r="K154" s="4">
        <v>0</v>
      </c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/>
      <c r="H155" s="4"/>
      <c r="I155" s="4">
        <v>0</v>
      </c>
      <c r="J155" s="4">
        <v>0</v>
      </c>
      <c r="K155" s="4">
        <v>0</v>
      </c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/>
      <c r="H157" s="4"/>
      <c r="I157" s="4">
        <v>9</v>
      </c>
      <c r="J157" s="4">
        <v>10</v>
      </c>
      <c r="K157" s="4">
        <v>10</v>
      </c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/>
      <c r="H158" s="4"/>
      <c r="I158" s="4">
        <v>9</v>
      </c>
      <c r="J158" s="4">
        <v>10</v>
      </c>
      <c r="K158" s="4">
        <v>10</v>
      </c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/>
      <c r="H159" s="4"/>
      <c r="I159" s="4">
        <v>9</v>
      </c>
      <c r="J159" s="4">
        <v>9</v>
      </c>
      <c r="K159" s="4">
        <v>9</v>
      </c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/>
      <c r="H160" s="4"/>
      <c r="I160" s="4">
        <v>9</v>
      </c>
      <c r="J160" s="4">
        <v>10</v>
      </c>
      <c r="K160" s="4">
        <v>10</v>
      </c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/>
      <c r="H162" s="4"/>
      <c r="I162" s="4">
        <v>9</v>
      </c>
      <c r="J162" s="4">
        <v>10</v>
      </c>
      <c r="K162" s="4">
        <v>10</v>
      </c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/>
      <c r="H163" s="4"/>
      <c r="I163" s="4">
        <v>9</v>
      </c>
      <c r="J163" s="4">
        <v>10</v>
      </c>
      <c r="K163" s="4">
        <v>10</v>
      </c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/>
      <c r="H164" s="4"/>
      <c r="I164" s="4">
        <v>9</v>
      </c>
      <c r="J164" s="4">
        <v>10</v>
      </c>
      <c r="K164" s="4">
        <v>10</v>
      </c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/>
      <c r="I166" s="4">
        <v>5</v>
      </c>
      <c r="J166" s="4">
        <v>5</v>
      </c>
      <c r="K166" s="4">
        <v>5</v>
      </c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/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>
        <v>5</v>
      </c>
      <c r="J171" s="4">
        <v>5</v>
      </c>
      <c r="K171" s="4">
        <v>5</v>
      </c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>
        <v>5</v>
      </c>
      <c r="H172" s="4">
        <v>5</v>
      </c>
      <c r="I172" s="4">
        <v>5</v>
      </c>
      <c r="J172" s="4">
        <v>5</v>
      </c>
      <c r="K172" s="4">
        <v>5</v>
      </c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5</v>
      </c>
      <c r="E173" s="4">
        <v>5</v>
      </c>
      <c r="F173" s="4">
        <v>5</v>
      </c>
      <c r="G173" s="4">
        <v>5</v>
      </c>
      <c r="H173" s="4">
        <v>5</v>
      </c>
      <c r="I173" s="4">
        <v>3</v>
      </c>
      <c r="J173" s="4">
        <v>5</v>
      </c>
      <c r="K173" s="4">
        <v>0</v>
      </c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>
        <v>5</v>
      </c>
      <c r="K174" s="4">
        <v>5</v>
      </c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>
        <v>0</v>
      </c>
      <c r="E175" s="110">
        <v>5</v>
      </c>
      <c r="F175" s="110">
        <v>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140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128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145</v>
      </c>
      <c r="F176" s="8">
        <f t="shared" si="0"/>
        <v>145</v>
      </c>
      <c r="G176" s="8">
        <f t="shared" si="0"/>
        <v>139</v>
      </c>
      <c r="H176" s="8">
        <f t="shared" si="0"/>
        <v>137</v>
      </c>
      <c r="I176" s="8">
        <f t="shared" si="0"/>
        <v>140</v>
      </c>
      <c r="J176" s="8">
        <f t="shared" si="0"/>
        <v>160</v>
      </c>
      <c r="K176" s="8">
        <f t="shared" si="0"/>
        <v>159</v>
      </c>
      <c r="L176" s="8">
        <f t="shared" si="0"/>
        <v>0</v>
      </c>
      <c r="M176" s="28">
        <f>AVERAGE(C176:K176)</f>
        <v>143.66666666666666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97</v>
      </c>
      <c r="F178" s="100" t="s">
        <v>97</v>
      </c>
      <c r="G178" s="100" t="s">
        <v>97</v>
      </c>
      <c r="H178" s="100" t="s">
        <v>97</v>
      </c>
      <c r="I178" s="100" t="s">
        <v>306</v>
      </c>
      <c r="J178" s="100" t="s">
        <v>306</v>
      </c>
      <c r="K178" s="100" t="s">
        <v>306</v>
      </c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 t="s">
        <v>306</v>
      </c>
      <c r="H180" s="4" t="s">
        <v>306</v>
      </c>
      <c r="I180" s="4" t="s">
        <v>306</v>
      </c>
      <c r="J180" s="4" t="s">
        <v>306</v>
      </c>
      <c r="K180" s="4" t="s">
        <v>306</v>
      </c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 t="s">
        <v>306</v>
      </c>
      <c r="K181" s="4" t="s">
        <v>306</v>
      </c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 t="s">
        <v>306</v>
      </c>
      <c r="H182" s="8" t="s">
        <v>306</v>
      </c>
      <c r="I182" s="8" t="s">
        <v>97</v>
      </c>
      <c r="J182" s="8" t="s">
        <v>97</v>
      </c>
      <c r="K182" s="8" t="s">
        <v>97</v>
      </c>
      <c r="L182" s="9"/>
    </row>
  </sheetData>
  <sheetProtection algorithmName="SHA-512" hashValue="02CTXKq6Zw68URiL/uh+jFssxJRjgLnX0jvqY/cE7KInpQg6GocBfJw55bZH1lAIcDHm/0qE7/HKvv6kkxasSQ==" saltValue="eB1LIVwZKRAkD8nbaNI0S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D7" sqref="D7"/>
      <selection pane="bottomLeft" activeCell="W167" sqref="W167"/>
    </sheetView>
  </sheetViews>
  <sheetFormatPr defaultRowHeight="18.75" x14ac:dyDescent="0.25"/>
  <cols>
    <col min="1" max="1" width="9.140625" style="20"/>
    <col min="2" max="2" width="66.42578125" style="20" customWidth="1"/>
    <col min="3" max="9" width="17.7109375" style="1" customWidth="1"/>
    <col min="10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359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360</v>
      </c>
      <c r="D5" s="2" t="s">
        <v>361</v>
      </c>
      <c r="E5" s="2" t="s">
        <v>347</v>
      </c>
      <c r="F5" s="2" t="s">
        <v>364</v>
      </c>
      <c r="G5" s="2" t="s">
        <v>365</v>
      </c>
      <c r="H5" s="2" t="s">
        <v>366</v>
      </c>
      <c r="I5" s="2" t="s">
        <v>364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314</v>
      </c>
      <c r="D7" s="110" t="s">
        <v>362</v>
      </c>
      <c r="E7" s="110" t="s">
        <v>363</v>
      </c>
      <c r="F7" s="110" t="s">
        <v>333</v>
      </c>
      <c r="G7" s="110" t="s">
        <v>318</v>
      </c>
      <c r="H7" s="110" t="s">
        <v>318</v>
      </c>
      <c r="I7" s="110" t="s">
        <v>333</v>
      </c>
      <c r="J7" s="4"/>
      <c r="K7" s="4"/>
      <c r="L7" s="6"/>
    </row>
    <row r="8" spans="2:16" x14ac:dyDescent="0.25">
      <c r="B8" s="25" t="s">
        <v>104</v>
      </c>
      <c r="C8" s="13">
        <v>45225</v>
      </c>
      <c r="D8" s="13">
        <v>45224</v>
      </c>
      <c r="E8" s="13">
        <v>45243</v>
      </c>
      <c r="F8" s="13">
        <v>45223</v>
      </c>
      <c r="G8" s="13">
        <v>45301</v>
      </c>
      <c r="H8" s="13">
        <v>45303</v>
      </c>
      <c r="I8" s="13">
        <v>45304</v>
      </c>
      <c r="J8" s="4"/>
      <c r="K8" s="4"/>
      <c r="L8" s="6"/>
    </row>
    <row r="9" spans="2:16" x14ac:dyDescent="0.25">
      <c r="B9" s="25" t="s">
        <v>105</v>
      </c>
      <c r="C9" s="13" t="s">
        <v>305</v>
      </c>
      <c r="D9" s="13" t="s">
        <v>304</v>
      </c>
      <c r="E9" s="13" t="s">
        <v>305</v>
      </c>
      <c r="F9" s="13" t="s">
        <v>304</v>
      </c>
      <c r="G9" s="4" t="s">
        <v>337</v>
      </c>
      <c r="H9" s="4" t="s">
        <v>337</v>
      </c>
      <c r="I9" s="4" t="s">
        <v>337</v>
      </c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/>
      <c r="H12" s="8"/>
      <c r="I12" s="8"/>
      <c r="J12" s="8"/>
      <c r="K12" s="8"/>
      <c r="L12" s="9"/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>
        <v>7</v>
      </c>
      <c r="E15" s="4"/>
      <c r="F15" s="4">
        <v>10</v>
      </c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>
        <v>10</v>
      </c>
      <c r="E16" s="4"/>
      <c r="F16" s="4">
        <v>10</v>
      </c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>
        <v>10</v>
      </c>
      <c r="E17" s="4"/>
      <c r="F17" s="4">
        <v>6</v>
      </c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>
        <v>10</v>
      </c>
      <c r="E19" s="4"/>
      <c r="F19" s="4">
        <v>7</v>
      </c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>
        <v>10</v>
      </c>
      <c r="E20" s="4"/>
      <c r="F20" s="4">
        <v>10</v>
      </c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>
        <v>10</v>
      </c>
      <c r="E21" s="4"/>
      <c r="F21" s="4">
        <v>10</v>
      </c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>
        <v>10</v>
      </c>
      <c r="E23" s="4"/>
      <c r="F23" s="4">
        <v>8</v>
      </c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>
        <v>10</v>
      </c>
      <c r="E24" s="4"/>
      <c r="F24" s="4">
        <v>10</v>
      </c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>
        <v>10</v>
      </c>
      <c r="E25" s="4"/>
      <c r="F25" s="4">
        <v>10</v>
      </c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>
        <v>7</v>
      </c>
      <c r="E26" s="4"/>
      <c r="F26" s="4">
        <v>7</v>
      </c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>
        <v>7</v>
      </c>
      <c r="E27" s="4"/>
      <c r="F27" s="4">
        <v>0</v>
      </c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>
        <v>7</v>
      </c>
      <c r="E28" s="4"/>
      <c r="F28" s="4">
        <v>5</v>
      </c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>
        <v>10</v>
      </c>
      <c r="E29" s="4"/>
      <c r="F29" s="4">
        <v>10</v>
      </c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>
        <v>10</v>
      </c>
      <c r="E30" s="4"/>
      <c r="F30" s="4">
        <v>7</v>
      </c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>
        <v>10</v>
      </c>
      <c r="E32" s="4"/>
      <c r="F32" s="4">
        <v>9</v>
      </c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>
        <v>10</v>
      </c>
      <c r="E33" s="4"/>
      <c r="F33" s="4">
        <v>10</v>
      </c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>
        <v>10</v>
      </c>
      <c r="E34" s="4"/>
      <c r="F34" s="4">
        <v>5</v>
      </c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>
        <v>10</v>
      </c>
      <c r="E35" s="4"/>
      <c r="F35" s="4">
        <v>8</v>
      </c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>
        <v>10</v>
      </c>
      <c r="E36" s="4"/>
      <c r="F36" s="4">
        <v>10</v>
      </c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>
        <v>10</v>
      </c>
      <c r="E37" s="4"/>
      <c r="F37" s="4">
        <v>10</v>
      </c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>
        <v>10</v>
      </c>
      <c r="E39" s="4"/>
      <c r="F39" s="4">
        <v>10</v>
      </c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>
        <v>10</v>
      </c>
      <c r="E40" s="4"/>
      <c r="F40" s="4">
        <v>10</v>
      </c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>
        <v>10</v>
      </c>
      <c r="E41" s="4"/>
      <c r="F41" s="4">
        <v>10</v>
      </c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>
        <v>10</v>
      </c>
      <c r="E42" s="8"/>
      <c r="F42" s="8">
        <v>10</v>
      </c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hidden="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hidden="1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hidden="1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hidden="1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hidden="1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hidden="1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hidden="1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hidden="1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hidden="1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hidden="1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hidden="1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hidden="1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hidden="1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hidden="1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hidden="1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hidden="1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x14ac:dyDescent="0.25">
      <c r="B77" s="25" t="s">
        <v>108</v>
      </c>
      <c r="C77" s="4">
        <v>7</v>
      </c>
      <c r="D77" s="4"/>
      <c r="E77" s="4">
        <v>10</v>
      </c>
      <c r="F77" s="4"/>
      <c r="G77" s="4"/>
      <c r="H77" s="4"/>
      <c r="I77" s="4"/>
      <c r="J77" s="4"/>
      <c r="K77" s="4"/>
      <c r="L77" s="6"/>
    </row>
    <row r="78" spans="2:16" ht="37.5" x14ac:dyDescent="0.25">
      <c r="B78" s="25" t="s">
        <v>109</v>
      </c>
      <c r="C78" s="4">
        <v>10</v>
      </c>
      <c r="D78" s="4"/>
      <c r="E78" s="4">
        <v>7</v>
      </c>
      <c r="F78" s="4"/>
      <c r="G78" s="4"/>
      <c r="H78" s="4"/>
      <c r="I78" s="4"/>
      <c r="J78" s="4"/>
      <c r="K78" s="4"/>
      <c r="L78" s="6"/>
    </row>
    <row r="79" spans="2:16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x14ac:dyDescent="0.25">
      <c r="B80" s="25" t="s">
        <v>68</v>
      </c>
      <c r="C80" s="4">
        <v>10</v>
      </c>
      <c r="D80" s="4"/>
      <c r="E80" s="4">
        <v>7</v>
      </c>
      <c r="F80" s="4"/>
      <c r="G80" s="4"/>
      <c r="H80" s="4"/>
      <c r="I80" s="4"/>
      <c r="J80" s="4"/>
      <c r="K80" s="4"/>
      <c r="L80" s="6"/>
    </row>
    <row r="81" spans="2:13" ht="56.25" x14ac:dyDescent="0.25">
      <c r="B81" s="25" t="s">
        <v>69</v>
      </c>
      <c r="C81" s="4">
        <v>10</v>
      </c>
      <c r="D81" s="4"/>
      <c r="E81" s="4">
        <v>10</v>
      </c>
      <c r="F81" s="4"/>
      <c r="G81" s="4"/>
      <c r="H81" s="4"/>
      <c r="I81" s="4"/>
      <c r="J81" s="4"/>
      <c r="K81" s="4"/>
      <c r="L81" s="6"/>
    </row>
    <row r="82" spans="2:13" ht="56.25" x14ac:dyDescent="0.25">
      <c r="B82" s="25" t="s">
        <v>70</v>
      </c>
      <c r="C82" s="4">
        <v>10</v>
      </c>
      <c r="D82" s="4"/>
      <c r="E82" s="4">
        <v>10</v>
      </c>
      <c r="F82" s="4"/>
      <c r="G82" s="4"/>
      <c r="H82" s="4"/>
      <c r="I82" s="4"/>
      <c r="J82" s="4"/>
      <c r="K82" s="4"/>
      <c r="L82" s="6"/>
    </row>
    <row r="83" spans="2:13" ht="56.25" x14ac:dyDescent="0.25">
      <c r="B83" s="25" t="s">
        <v>71</v>
      </c>
      <c r="C83" s="4">
        <v>10</v>
      </c>
      <c r="D83" s="4"/>
      <c r="E83" s="4">
        <v>10</v>
      </c>
      <c r="F83" s="4"/>
      <c r="G83" s="4"/>
      <c r="H83" s="4"/>
      <c r="I83" s="4"/>
      <c r="J83" s="4"/>
      <c r="K83" s="4"/>
      <c r="L83" s="6"/>
    </row>
    <row r="84" spans="2:13" ht="37.5" x14ac:dyDescent="0.25">
      <c r="B84" s="25" t="s">
        <v>72</v>
      </c>
      <c r="C84" s="4">
        <v>10</v>
      </c>
      <c r="D84" s="4"/>
      <c r="E84" s="4">
        <v>7</v>
      </c>
      <c r="F84" s="4"/>
      <c r="G84" s="4"/>
      <c r="H84" s="4"/>
      <c r="I84" s="4"/>
      <c r="J84" s="4"/>
      <c r="K84" s="4"/>
      <c r="L84" s="6"/>
    </row>
    <row r="85" spans="2:13" ht="18.75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x14ac:dyDescent="0.25">
      <c r="B86" s="25" t="s">
        <v>110</v>
      </c>
      <c r="C86" s="4">
        <v>10</v>
      </c>
      <c r="D86" s="4"/>
      <c r="E86" s="4">
        <v>10</v>
      </c>
      <c r="F86" s="4"/>
      <c r="G86" s="4"/>
      <c r="H86" s="4"/>
      <c r="I86" s="4"/>
      <c r="J86" s="4"/>
      <c r="K86" s="4"/>
      <c r="L86" s="6"/>
    </row>
    <row r="87" spans="2:13" ht="56.25" x14ac:dyDescent="0.25">
      <c r="B87" s="25" t="s">
        <v>74</v>
      </c>
      <c r="C87" s="4">
        <v>10</v>
      </c>
      <c r="D87" s="4"/>
      <c r="E87" s="4">
        <v>7</v>
      </c>
      <c r="F87" s="4"/>
      <c r="G87" s="4"/>
      <c r="H87" s="4"/>
      <c r="I87" s="4"/>
      <c r="J87" s="4"/>
      <c r="K87" s="4"/>
      <c r="L87" s="6"/>
    </row>
    <row r="88" spans="2:13" x14ac:dyDescent="0.25">
      <c r="B88" s="25" t="s">
        <v>75</v>
      </c>
      <c r="C88" s="4">
        <v>10</v>
      </c>
      <c r="D88" s="4"/>
      <c r="E88" s="4">
        <v>10</v>
      </c>
      <c r="F88" s="4"/>
      <c r="G88" s="4"/>
      <c r="H88" s="4"/>
      <c r="I88" s="4"/>
      <c r="J88" s="4"/>
      <c r="K88" s="4"/>
      <c r="L88" s="6"/>
    </row>
    <row r="89" spans="2:13" x14ac:dyDescent="0.25">
      <c r="B89" s="25" t="s">
        <v>76</v>
      </c>
      <c r="C89" s="4">
        <v>10</v>
      </c>
      <c r="D89" s="4"/>
      <c r="E89" s="4">
        <v>10</v>
      </c>
      <c r="F89" s="4"/>
      <c r="G89" s="4"/>
      <c r="H89" s="4"/>
      <c r="I89" s="4"/>
      <c r="J89" s="4"/>
      <c r="K89" s="4"/>
      <c r="L89" s="6"/>
    </row>
    <row r="90" spans="2:13" ht="18.75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x14ac:dyDescent="0.25">
      <c r="B91" s="25" t="s">
        <v>78</v>
      </c>
      <c r="C91" s="4">
        <v>10</v>
      </c>
      <c r="D91" s="4"/>
      <c r="E91" s="4">
        <v>10</v>
      </c>
      <c r="F91" s="4"/>
      <c r="G91" s="4"/>
      <c r="H91" s="4"/>
      <c r="I91" s="4"/>
      <c r="J91" s="4"/>
      <c r="K91" s="4"/>
      <c r="L91" s="6"/>
    </row>
    <row r="92" spans="2:13" ht="37.5" x14ac:dyDescent="0.25">
      <c r="B92" s="25" t="s">
        <v>79</v>
      </c>
      <c r="C92" s="4">
        <v>10</v>
      </c>
      <c r="D92" s="4"/>
      <c r="E92" s="4">
        <v>7</v>
      </c>
      <c r="F92" s="4"/>
      <c r="G92" s="4"/>
      <c r="H92" s="4"/>
      <c r="I92" s="4"/>
      <c r="J92" s="4"/>
      <c r="K92" s="4"/>
      <c r="L92" s="6"/>
    </row>
    <row r="93" spans="2:13" ht="37.5" x14ac:dyDescent="0.25">
      <c r="B93" s="25" t="s">
        <v>80</v>
      </c>
      <c r="C93" s="4">
        <v>10</v>
      </c>
      <c r="D93" s="4"/>
      <c r="E93" s="4">
        <v>10</v>
      </c>
      <c r="F93" s="4"/>
      <c r="G93" s="4"/>
      <c r="H93" s="4"/>
      <c r="I93" s="4"/>
      <c r="J93" s="4"/>
      <c r="K93" s="4"/>
      <c r="L93" s="6"/>
    </row>
    <row r="94" spans="2:13" ht="56.25" x14ac:dyDescent="0.25">
      <c r="B94" s="25" t="s">
        <v>81</v>
      </c>
      <c r="C94" s="4">
        <v>10</v>
      </c>
      <c r="D94" s="4"/>
      <c r="E94" s="4">
        <v>10</v>
      </c>
      <c r="F94" s="4"/>
      <c r="G94" s="4"/>
      <c r="H94" s="4"/>
      <c r="I94" s="4"/>
      <c r="J94" s="4"/>
      <c r="K94" s="4"/>
      <c r="L94" s="6"/>
    </row>
    <row r="95" spans="2:13" ht="56.25" x14ac:dyDescent="0.25">
      <c r="B95" s="25" t="s">
        <v>82</v>
      </c>
      <c r="C95" s="4">
        <v>7</v>
      </c>
      <c r="D95" s="4"/>
      <c r="E95" s="4">
        <v>10</v>
      </c>
      <c r="F95" s="4"/>
      <c r="G95" s="4"/>
      <c r="H95" s="4"/>
      <c r="I95" s="4"/>
      <c r="J95" s="4"/>
      <c r="K95" s="4"/>
      <c r="L95" s="6"/>
      <c r="M95" s="21"/>
    </row>
    <row r="96" spans="2:13" ht="37.5" x14ac:dyDescent="0.25">
      <c r="B96" s="25" t="s">
        <v>83</v>
      </c>
      <c r="C96" s="4">
        <v>10</v>
      </c>
      <c r="D96" s="4"/>
      <c r="E96" s="4">
        <v>10</v>
      </c>
      <c r="F96" s="4"/>
      <c r="G96" s="4"/>
      <c r="H96" s="4"/>
      <c r="I96" s="4"/>
      <c r="J96" s="4"/>
      <c r="K96" s="4"/>
      <c r="L96" s="6"/>
    </row>
    <row r="97" spans="2:12" ht="38.25" thickBot="1" x14ac:dyDescent="0.3">
      <c r="B97" s="39" t="s">
        <v>112</v>
      </c>
      <c r="C97" s="8">
        <v>0</v>
      </c>
      <c r="D97" s="8"/>
      <c r="E97" s="8">
        <v>0</v>
      </c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337</v>
      </c>
      <c r="H140" s="31" t="s">
        <v>337</v>
      </c>
      <c r="I140" s="31" t="s">
        <v>337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341</v>
      </c>
      <c r="H141" s="31" t="s">
        <v>340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 t="s">
        <v>97</v>
      </c>
      <c r="H142" s="14" t="s">
        <v>97</v>
      </c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/>
      <c r="F144" s="4"/>
      <c r="G144" s="4">
        <v>10</v>
      </c>
      <c r="H144" s="4">
        <v>7</v>
      </c>
      <c r="I144" s="4">
        <v>10</v>
      </c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/>
      <c r="F145" s="4"/>
      <c r="G145" s="4">
        <v>10</v>
      </c>
      <c r="H145" s="4">
        <v>7</v>
      </c>
      <c r="I145" s="4">
        <v>5</v>
      </c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/>
      <c r="F146" s="4"/>
      <c r="G146" s="4">
        <v>10</v>
      </c>
      <c r="H146" s="4">
        <v>10</v>
      </c>
      <c r="I146" s="4">
        <v>7</v>
      </c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/>
      <c r="F148" s="4"/>
      <c r="G148" s="4">
        <v>0</v>
      </c>
      <c r="H148" s="4">
        <v>0</v>
      </c>
      <c r="I148" s="4">
        <v>0</v>
      </c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/>
      <c r="F149" s="4"/>
      <c r="G149" s="4">
        <v>10</v>
      </c>
      <c r="H149" s="4">
        <v>0</v>
      </c>
      <c r="I149" s="4">
        <v>0</v>
      </c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/>
      <c r="F150" s="4"/>
      <c r="G150" s="4">
        <v>0</v>
      </c>
      <c r="H150" s="4">
        <v>0</v>
      </c>
      <c r="I150" s="4">
        <v>0</v>
      </c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/>
      <c r="F151" s="4"/>
      <c r="G151" s="4">
        <v>10</v>
      </c>
      <c r="H151" s="4">
        <v>10</v>
      </c>
      <c r="I151" s="4">
        <v>10</v>
      </c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/>
      <c r="F152" s="4"/>
      <c r="G152" s="4">
        <v>10</v>
      </c>
      <c r="H152" s="4">
        <v>0</v>
      </c>
      <c r="I152" s="4">
        <v>10</v>
      </c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/>
      <c r="F153" s="4"/>
      <c r="G153" s="4">
        <v>10</v>
      </c>
      <c r="H153" s="4">
        <v>5</v>
      </c>
      <c r="I153" s="4">
        <v>4</v>
      </c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/>
      <c r="F154" s="4"/>
      <c r="G154" s="4">
        <v>10</v>
      </c>
      <c r="H154" s="4">
        <v>0</v>
      </c>
      <c r="I154" s="4">
        <v>4</v>
      </c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/>
      <c r="F155" s="4"/>
      <c r="G155" s="4">
        <v>10</v>
      </c>
      <c r="H155" s="4">
        <v>7</v>
      </c>
      <c r="I155" s="4">
        <v>10</v>
      </c>
      <c r="J155" s="4"/>
      <c r="K155" s="4"/>
      <c r="L155" s="6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/>
      <c r="F157" s="4"/>
      <c r="G157" s="4">
        <v>10</v>
      </c>
      <c r="H157" s="4">
        <v>10</v>
      </c>
      <c r="I157" s="4">
        <v>6</v>
      </c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/>
      <c r="F158" s="4"/>
      <c r="G158" s="4">
        <v>10</v>
      </c>
      <c r="H158" s="4">
        <v>10</v>
      </c>
      <c r="I158" s="4">
        <v>4</v>
      </c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/>
      <c r="F159" s="4"/>
      <c r="G159" s="4">
        <v>10</v>
      </c>
      <c r="H159" s="4">
        <v>10</v>
      </c>
      <c r="I159" s="4">
        <v>0</v>
      </c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/>
      <c r="F160" s="4"/>
      <c r="G160" s="4">
        <v>10</v>
      </c>
      <c r="H160" s="4">
        <v>10</v>
      </c>
      <c r="I160" s="4">
        <v>10</v>
      </c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/>
      <c r="F162" s="4"/>
      <c r="G162" s="4">
        <v>10</v>
      </c>
      <c r="H162" s="4">
        <v>10</v>
      </c>
      <c r="I162" s="4">
        <v>10</v>
      </c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/>
      <c r="F163" s="4"/>
      <c r="G163" s="4">
        <v>10</v>
      </c>
      <c r="H163" s="4">
        <v>10</v>
      </c>
      <c r="I163" s="4">
        <v>10</v>
      </c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/>
      <c r="F164" s="4"/>
      <c r="G164" s="4">
        <v>10</v>
      </c>
      <c r="H164" s="4">
        <v>10</v>
      </c>
      <c r="I164" s="4">
        <v>10</v>
      </c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/>
      <c r="F166" s="4"/>
      <c r="G166" s="4"/>
      <c r="H166" s="4">
        <v>5</v>
      </c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/>
      <c r="G167" s="4">
        <v>3</v>
      </c>
      <c r="H167" s="4"/>
      <c r="I167" s="4">
        <v>3</v>
      </c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>
        <v>5</v>
      </c>
      <c r="I171" s="4">
        <v>5</v>
      </c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>
        <v>5</v>
      </c>
      <c r="H172" s="4">
        <v>5</v>
      </c>
      <c r="I172" s="4">
        <v>5</v>
      </c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5</v>
      </c>
      <c r="D173" s="4">
        <v>0</v>
      </c>
      <c r="E173" s="4">
        <v>3</v>
      </c>
      <c r="F173" s="4">
        <v>3</v>
      </c>
      <c r="G173" s="4">
        <v>3</v>
      </c>
      <c r="H173" s="4">
        <v>3</v>
      </c>
      <c r="I173" s="4">
        <v>3</v>
      </c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>
        <v>5</v>
      </c>
      <c r="I174" s="4">
        <v>5</v>
      </c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184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243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173</v>
      </c>
      <c r="F176" s="8">
        <f t="shared" si="0"/>
        <v>220</v>
      </c>
      <c r="G176" s="8">
        <f t="shared" si="0"/>
        <v>181</v>
      </c>
      <c r="H176" s="8">
        <f t="shared" si="0"/>
        <v>139</v>
      </c>
      <c r="I176" s="8">
        <f t="shared" si="0"/>
        <v>131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AVERAGE(C176:I176)</f>
        <v>181.57142857142858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306</v>
      </c>
      <c r="D178" s="100" t="s">
        <v>306</v>
      </c>
      <c r="E178" s="100" t="s">
        <v>306</v>
      </c>
      <c r="F178" s="100" t="s">
        <v>97</v>
      </c>
      <c r="G178" s="100" t="s">
        <v>306</v>
      </c>
      <c r="H178" s="100" t="s">
        <v>306</v>
      </c>
      <c r="I178" s="100" t="s">
        <v>306</v>
      </c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306</v>
      </c>
      <c r="D180" s="4" t="s">
        <v>306</v>
      </c>
      <c r="E180" s="4" t="s">
        <v>306</v>
      </c>
      <c r="F180" s="4" t="s">
        <v>306</v>
      </c>
      <c r="G180" s="4" t="s">
        <v>306</v>
      </c>
      <c r="H180" s="4" t="s">
        <v>306</v>
      </c>
      <c r="I180" s="4" t="s">
        <v>306</v>
      </c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 t="s">
        <v>306</v>
      </c>
      <c r="I181" s="4" t="s">
        <v>306</v>
      </c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97</v>
      </c>
      <c r="G182" s="8" t="s">
        <v>97</v>
      </c>
      <c r="H182" s="8" t="s">
        <v>97</v>
      </c>
      <c r="I182" s="8" t="s">
        <v>97</v>
      </c>
      <c r="J182" s="8"/>
      <c r="K182" s="8"/>
      <c r="L182" s="9"/>
    </row>
  </sheetData>
  <sheetProtection algorithmName="SHA-512" hashValue="mqslbbns8ian0E9nQChDv2kDlrRB3HTwwGny/jCBHOeB/ZByUqF50j4xeC9koswFtg115UDDHTQzqkkBSi6OGA==" saltValue="na4JG5z4QXNGqnIfYU1om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P182"/>
  <sheetViews>
    <sheetView view="pageBreakPreview" zoomScale="70" zoomScaleNormal="100" zoomScaleSheetLayoutView="70" workbookViewId="0">
      <pane ySplit="3015" topLeftCell="A163" activePane="bottomLeft"/>
      <selection activeCell="V5" sqref="V5"/>
      <selection pane="bottomLeft" activeCell="W174" sqref="W174"/>
    </sheetView>
  </sheetViews>
  <sheetFormatPr defaultRowHeight="18.75" x14ac:dyDescent="0.25"/>
  <cols>
    <col min="1" max="1" width="9.140625" style="20"/>
    <col min="2" max="2" width="66.42578125" style="20" customWidth="1"/>
    <col min="3" max="7" width="17.7109375" style="1" customWidth="1"/>
    <col min="8" max="12" width="17.7109375" style="1" hidden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385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 t="s">
        <v>378</v>
      </c>
      <c r="D5" s="2" t="s">
        <v>379</v>
      </c>
      <c r="E5" s="2" t="s">
        <v>380</v>
      </c>
      <c r="F5" s="2" t="s">
        <v>382</v>
      </c>
      <c r="G5" s="2" t="s">
        <v>384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110" t="s">
        <v>314</v>
      </c>
      <c r="D7" s="110" t="s">
        <v>314</v>
      </c>
      <c r="E7" s="110" t="s">
        <v>314</v>
      </c>
      <c r="F7" s="110" t="s">
        <v>314</v>
      </c>
      <c r="G7" s="110" t="s">
        <v>314</v>
      </c>
      <c r="H7" s="4"/>
      <c r="I7" s="4"/>
      <c r="J7" s="4"/>
      <c r="K7" s="4"/>
      <c r="L7" s="6"/>
    </row>
    <row r="8" spans="2:16" x14ac:dyDescent="0.25">
      <c r="B8" s="25" t="s">
        <v>104</v>
      </c>
      <c r="C8" s="13">
        <v>45240</v>
      </c>
      <c r="D8" s="13">
        <v>45253</v>
      </c>
      <c r="E8" s="13">
        <v>45287</v>
      </c>
      <c r="F8" s="13">
        <v>45307</v>
      </c>
      <c r="G8" s="13">
        <v>45309</v>
      </c>
      <c r="H8" s="4"/>
      <c r="I8" s="4"/>
      <c r="J8" s="4"/>
      <c r="K8" s="4"/>
      <c r="L8" s="6"/>
    </row>
    <row r="9" spans="2:16" ht="37.5" x14ac:dyDescent="0.25">
      <c r="B9" s="25" t="s">
        <v>105</v>
      </c>
      <c r="C9" s="13" t="s">
        <v>305</v>
      </c>
      <c r="D9" s="13" t="s">
        <v>305</v>
      </c>
      <c r="E9" s="13" t="s">
        <v>381</v>
      </c>
      <c r="F9" s="13" t="s">
        <v>383</v>
      </c>
      <c r="G9" s="4" t="s">
        <v>332</v>
      </c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/>
      <c r="F11" s="4"/>
      <c r="G11" s="4"/>
      <c r="H11" s="4"/>
      <c r="I11" s="4"/>
      <c r="J11" s="4"/>
      <c r="K11" s="4"/>
      <c r="L11" s="6"/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/>
      <c r="F12" s="8"/>
      <c r="G12" s="8"/>
      <c r="H12" s="8"/>
      <c r="I12" s="8"/>
      <c r="J12" s="8"/>
      <c r="K12" s="8"/>
      <c r="L12" s="9"/>
      <c r="O12" s="23"/>
      <c r="P12" s="23"/>
    </row>
    <row r="13" spans="2:16" ht="35.1" hidden="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hidden="1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hidden="1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hidden="1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hidden="1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hidden="1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hidden="1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hidden="1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hidden="1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hidden="1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hidden="1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hidden="1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hidden="1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hidden="1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hidden="1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hidden="1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hidden="1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hidden="1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hidden="1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hidden="1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hidden="1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hidden="1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hidden="1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hidden="1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hidden="1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hidden="1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hidden="1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hidden="1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hidden="1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hidden="1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hidden="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hidden="1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hidden="1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hidden="1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hidden="1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hidden="1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hidden="1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hidden="1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hidden="1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hidden="1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hidden="1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hidden="1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hidden="1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hidden="1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hidden="1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hidden="1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>
        <v>10</v>
      </c>
      <c r="D61" s="4">
        <v>8</v>
      </c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>
        <v>8</v>
      </c>
      <c r="D62" s="4">
        <v>8</v>
      </c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>
        <v>6</v>
      </c>
      <c r="D64" s="4">
        <v>7</v>
      </c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>
        <v>7</v>
      </c>
      <c r="D65" s="4">
        <v>6</v>
      </c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>
        <v>6</v>
      </c>
      <c r="D66" s="4">
        <v>7</v>
      </c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>
        <v>8</v>
      </c>
      <c r="D67" s="4">
        <v>7</v>
      </c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>
        <v>7</v>
      </c>
      <c r="D68" s="4">
        <v>8</v>
      </c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>
        <v>7</v>
      </c>
      <c r="D69" s="4">
        <v>6</v>
      </c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>
        <v>7</v>
      </c>
      <c r="D70" s="4">
        <v>8</v>
      </c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>
        <v>6</v>
      </c>
      <c r="D71" s="4">
        <v>6</v>
      </c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>
        <v>6</v>
      </c>
      <c r="D72" s="4">
        <v>7</v>
      </c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>
        <v>6</v>
      </c>
      <c r="D73" s="4">
        <v>7</v>
      </c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>
        <v>7</v>
      </c>
      <c r="D74" s="8">
        <v>8</v>
      </c>
      <c r="E74" s="8"/>
      <c r="F74" s="8"/>
      <c r="G74" s="8"/>
      <c r="H74" s="8"/>
      <c r="I74" s="8"/>
      <c r="J74" s="8"/>
      <c r="K74" s="8"/>
      <c r="L74" s="9"/>
    </row>
    <row r="75" spans="2:16" ht="35.1" hidden="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hidden="1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hidden="1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hidden="1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hidden="1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hidden="1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hidden="1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hidden="1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hidden="1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hidden="1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hidden="1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hidden="1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hidden="1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hidden="1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hidden="1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hidden="1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hidden="1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hidden="1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hidden="1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hidden="1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hidden="1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hidden="1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hidden="1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hidden="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hidden="1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hidden="1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hidden="1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hidden="1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hidden="1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hidden="1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hidden="1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hidden="1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hidden="1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hidden="1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hidden="1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hidden="1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hidden="1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hidden="1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hidden="1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hidden="1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hidden="1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hidden="1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hidden="1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hidden="1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hidden="1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hidden="1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hidden="1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hidden="1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hidden="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hidden="1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hidden="1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hidden="1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hidden="1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hidden="1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hidden="1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hidden="1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hidden="1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hidden="1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hidden="1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hidden="1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hidden="1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hidden="1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hidden="1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hidden="1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381</v>
      </c>
      <c r="F140" s="31" t="s">
        <v>332</v>
      </c>
      <c r="G140" s="31" t="s">
        <v>332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340</v>
      </c>
      <c r="F141" s="31" t="s">
        <v>334</v>
      </c>
      <c r="G141" s="31" t="s">
        <v>334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 t="s">
        <v>97</v>
      </c>
      <c r="F142" s="14" t="s">
        <v>97</v>
      </c>
      <c r="G142" s="14" t="s">
        <v>97</v>
      </c>
      <c r="H142" s="14"/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11"/>
      <c r="D144" s="4"/>
      <c r="E144" s="4">
        <v>8</v>
      </c>
      <c r="F144" s="4">
        <v>10</v>
      </c>
      <c r="G144" s="4">
        <v>10</v>
      </c>
      <c r="H144" s="4"/>
      <c r="I144" s="4"/>
      <c r="J144" s="4"/>
      <c r="K144" s="4"/>
      <c r="L144" s="6"/>
    </row>
    <row r="145" spans="2:12" ht="37.5" x14ac:dyDescent="0.25">
      <c r="B145" s="5" t="s">
        <v>150</v>
      </c>
      <c r="C145" s="111"/>
      <c r="D145" s="4"/>
      <c r="E145" s="4">
        <v>8</v>
      </c>
      <c r="F145" s="4">
        <v>10</v>
      </c>
      <c r="G145" s="4">
        <v>10</v>
      </c>
      <c r="H145" s="4"/>
      <c r="I145" s="4"/>
      <c r="J145" s="4"/>
      <c r="K145" s="4"/>
      <c r="L145" s="6"/>
    </row>
    <row r="146" spans="2:12" ht="56.25" x14ac:dyDescent="0.25">
      <c r="B146" s="38" t="s">
        <v>149</v>
      </c>
      <c r="C146" s="112"/>
      <c r="D146" s="113"/>
      <c r="E146" s="4">
        <v>7</v>
      </c>
      <c r="F146" s="4">
        <v>10</v>
      </c>
      <c r="G146" s="4">
        <v>10</v>
      </c>
      <c r="H146" s="4"/>
      <c r="I146" s="4"/>
      <c r="J146" s="4"/>
      <c r="K146" s="4"/>
      <c r="L146" s="6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11">
        <v>8</v>
      </c>
      <c r="F148" s="4">
        <v>10</v>
      </c>
      <c r="G148" s="4">
        <v>10</v>
      </c>
      <c r="H148" s="4"/>
      <c r="I148" s="4"/>
      <c r="J148" s="4"/>
      <c r="K148" s="4"/>
      <c r="L148" s="6"/>
    </row>
    <row r="149" spans="2:12" ht="75" x14ac:dyDescent="0.25">
      <c r="B149" s="10" t="s">
        <v>153</v>
      </c>
      <c r="C149" s="30"/>
      <c r="D149" s="30"/>
      <c r="E149" s="111">
        <v>7</v>
      </c>
      <c r="F149" s="4">
        <v>10</v>
      </c>
      <c r="G149" s="4">
        <v>10</v>
      </c>
      <c r="H149" s="4"/>
      <c r="I149" s="4"/>
      <c r="J149" s="4"/>
      <c r="K149" s="4"/>
      <c r="L149" s="6"/>
    </row>
    <row r="150" spans="2:12" ht="56.25" x14ac:dyDescent="0.25">
      <c r="B150" s="10" t="s">
        <v>154</v>
      </c>
      <c r="C150" s="30"/>
      <c r="D150" s="30"/>
      <c r="E150" s="111">
        <v>7</v>
      </c>
      <c r="F150" s="4">
        <v>9</v>
      </c>
      <c r="G150" s="4">
        <v>9</v>
      </c>
      <c r="H150" s="4"/>
      <c r="I150" s="4"/>
      <c r="J150" s="4"/>
      <c r="K150" s="4"/>
      <c r="L150" s="6"/>
    </row>
    <row r="151" spans="2:12" x14ac:dyDescent="0.25">
      <c r="B151" s="10" t="s">
        <v>155</v>
      </c>
      <c r="C151" s="30"/>
      <c r="D151" s="30"/>
      <c r="E151" s="111">
        <v>7</v>
      </c>
      <c r="F151" s="4">
        <v>10</v>
      </c>
      <c r="G151" s="4">
        <v>10</v>
      </c>
      <c r="H151" s="4"/>
      <c r="I151" s="4"/>
      <c r="J151" s="4"/>
      <c r="K151" s="4"/>
      <c r="L151" s="6"/>
    </row>
    <row r="152" spans="2:12" ht="37.5" x14ac:dyDescent="0.25">
      <c r="B152" s="10" t="s">
        <v>156</v>
      </c>
      <c r="C152" s="30"/>
      <c r="D152" s="30"/>
      <c r="E152" s="111">
        <v>8</v>
      </c>
      <c r="F152" s="4">
        <v>10</v>
      </c>
      <c r="G152" s="4">
        <v>10</v>
      </c>
      <c r="H152" s="4"/>
      <c r="I152" s="4"/>
      <c r="J152" s="4"/>
      <c r="K152" s="4"/>
      <c r="L152" s="6"/>
    </row>
    <row r="153" spans="2:12" ht="75" x14ac:dyDescent="0.25">
      <c r="B153" s="10" t="s">
        <v>157</v>
      </c>
      <c r="C153" s="30"/>
      <c r="D153" s="30"/>
      <c r="E153" s="111">
        <v>8</v>
      </c>
      <c r="F153" s="4">
        <v>10</v>
      </c>
      <c r="G153" s="4">
        <v>10</v>
      </c>
      <c r="H153" s="4"/>
      <c r="I153" s="4"/>
      <c r="J153" s="4"/>
      <c r="K153" s="4"/>
      <c r="L153" s="6"/>
    </row>
    <row r="154" spans="2:12" x14ac:dyDescent="0.25">
      <c r="B154" s="10" t="s">
        <v>158</v>
      </c>
      <c r="C154" s="30"/>
      <c r="D154" s="30"/>
      <c r="E154" s="111">
        <v>6</v>
      </c>
      <c r="F154" s="4">
        <v>10</v>
      </c>
      <c r="G154" s="4">
        <v>10</v>
      </c>
      <c r="H154" s="4"/>
      <c r="I154" s="4"/>
      <c r="J154" s="4"/>
      <c r="K154" s="4"/>
      <c r="L154" s="6"/>
    </row>
    <row r="155" spans="2:12" ht="37.5" x14ac:dyDescent="0.25">
      <c r="B155" s="10" t="s">
        <v>159</v>
      </c>
      <c r="C155" s="30"/>
      <c r="D155" s="30"/>
      <c r="E155" s="111">
        <v>8</v>
      </c>
      <c r="F155" s="4">
        <v>10</v>
      </c>
      <c r="G155" s="4">
        <v>10</v>
      </c>
      <c r="H155" s="4"/>
      <c r="I155" s="4"/>
      <c r="J155" s="4"/>
      <c r="K155" s="4"/>
      <c r="L155" s="6"/>
    </row>
    <row r="156" spans="2:12" x14ac:dyDescent="0.25">
      <c r="B156" s="139">
        <v>8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11">
        <v>7</v>
      </c>
      <c r="F157" s="4">
        <v>9</v>
      </c>
      <c r="G157" s="4">
        <v>10</v>
      </c>
      <c r="H157" s="4"/>
      <c r="I157" s="4"/>
      <c r="J157" s="4"/>
      <c r="K157" s="4"/>
      <c r="L157" s="6"/>
    </row>
    <row r="158" spans="2:12" ht="75" x14ac:dyDescent="0.25">
      <c r="B158" s="10" t="s">
        <v>161</v>
      </c>
      <c r="C158" s="30"/>
      <c r="D158" s="30"/>
      <c r="E158" s="111">
        <v>8</v>
      </c>
      <c r="F158" s="4">
        <v>10</v>
      </c>
      <c r="G158" s="4">
        <v>10</v>
      </c>
      <c r="H158" s="4"/>
      <c r="I158" s="4"/>
      <c r="J158" s="4"/>
      <c r="K158" s="4"/>
      <c r="L158" s="6"/>
    </row>
    <row r="159" spans="2:12" ht="75" x14ac:dyDescent="0.25">
      <c r="B159" s="10" t="s">
        <v>162</v>
      </c>
      <c r="C159" s="30"/>
      <c r="D159" s="30"/>
      <c r="E159" s="111">
        <v>8</v>
      </c>
      <c r="F159" s="4">
        <v>10</v>
      </c>
      <c r="G159" s="4">
        <v>10</v>
      </c>
      <c r="H159" s="4"/>
      <c r="I159" s="4"/>
      <c r="J159" s="4"/>
      <c r="K159" s="4"/>
      <c r="L159" s="6"/>
    </row>
    <row r="160" spans="2:12" ht="37.5" x14ac:dyDescent="0.25">
      <c r="B160" s="10" t="s">
        <v>163</v>
      </c>
      <c r="C160" s="30"/>
      <c r="D160" s="30"/>
      <c r="E160" s="111">
        <v>7</v>
      </c>
      <c r="F160" s="4">
        <v>9</v>
      </c>
      <c r="G160" s="4">
        <v>10</v>
      </c>
      <c r="H160" s="4"/>
      <c r="I160" s="4"/>
      <c r="J160" s="4"/>
      <c r="K160" s="4"/>
      <c r="L160" s="6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11">
        <v>9</v>
      </c>
      <c r="F162" s="4">
        <v>9</v>
      </c>
      <c r="G162" s="4">
        <v>10</v>
      </c>
      <c r="H162" s="4"/>
      <c r="I162" s="4"/>
      <c r="J162" s="4"/>
      <c r="K162" s="4"/>
      <c r="L162" s="6"/>
    </row>
    <row r="163" spans="2:15" x14ac:dyDescent="0.25">
      <c r="B163" s="10" t="s">
        <v>166</v>
      </c>
      <c r="C163" s="30"/>
      <c r="D163" s="30"/>
      <c r="E163" s="111">
        <v>8</v>
      </c>
      <c r="F163" s="4">
        <v>10</v>
      </c>
      <c r="G163" s="4">
        <v>10</v>
      </c>
      <c r="H163" s="4"/>
      <c r="I163" s="4"/>
      <c r="J163" s="4"/>
      <c r="K163" s="4"/>
      <c r="L163" s="6"/>
    </row>
    <row r="164" spans="2:15" ht="37.5" x14ac:dyDescent="0.25">
      <c r="B164" s="10" t="s">
        <v>167</v>
      </c>
      <c r="C164" s="30"/>
      <c r="D164" s="30"/>
      <c r="E164" s="111">
        <v>9</v>
      </c>
      <c r="F164" s="4">
        <v>9</v>
      </c>
      <c r="G164" s="4">
        <v>8</v>
      </c>
      <c r="H164" s="4"/>
      <c r="I164" s="4"/>
      <c r="J164" s="4"/>
      <c r="K164" s="4"/>
      <c r="L164" s="6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4"/>
      <c r="D166" s="4"/>
      <c r="E166" s="111">
        <v>5</v>
      </c>
      <c r="F166" s="4"/>
      <c r="G166" s="4"/>
      <c r="H166" s="4"/>
      <c r="I166" s="4"/>
      <c r="J166" s="4"/>
      <c r="K166" s="4"/>
      <c r="L166" s="6"/>
      <c r="M166" s="20">
        <v>5</v>
      </c>
    </row>
    <row r="167" spans="2:15" ht="37.5" x14ac:dyDescent="0.25">
      <c r="B167" s="17" t="s">
        <v>170</v>
      </c>
      <c r="C167" s="4"/>
      <c r="D167" s="4"/>
      <c r="E167" s="111"/>
      <c r="F167" s="4">
        <v>3</v>
      </c>
      <c r="G167" s="4">
        <v>3</v>
      </c>
      <c r="H167" s="4"/>
      <c r="I167" s="4"/>
      <c r="J167" s="4"/>
      <c r="K167" s="4"/>
      <c r="L167" s="6"/>
      <c r="M167" s="20">
        <v>3</v>
      </c>
    </row>
    <row r="168" spans="2:15" ht="38.25" thickBot="1" x14ac:dyDescent="0.3">
      <c r="B168" s="11" t="s">
        <v>171</v>
      </c>
      <c r="C168" s="8"/>
      <c r="D168" s="8"/>
      <c r="E168" s="114"/>
      <c r="F168" s="8"/>
      <c r="G168" s="8"/>
      <c r="H168" s="8"/>
      <c r="I168" s="8"/>
      <c r="J168" s="8"/>
      <c r="K168" s="8"/>
      <c r="L168" s="9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>
        <v>5</v>
      </c>
      <c r="D171" s="4">
        <v>5</v>
      </c>
      <c r="E171" s="4">
        <v>5</v>
      </c>
      <c r="F171" s="4">
        <v>5</v>
      </c>
      <c r="G171" s="4">
        <v>5</v>
      </c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>
        <v>5</v>
      </c>
      <c r="D172" s="4">
        <v>5</v>
      </c>
      <c r="E172" s="4">
        <v>5</v>
      </c>
      <c r="F172" s="4">
        <v>5</v>
      </c>
      <c r="G172" s="4">
        <v>5</v>
      </c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>
        <v>3</v>
      </c>
      <c r="D173" s="4">
        <v>5</v>
      </c>
      <c r="E173" s="4">
        <v>3</v>
      </c>
      <c r="F173" s="4">
        <v>3</v>
      </c>
      <c r="G173" s="4">
        <v>3</v>
      </c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>
        <v>5</v>
      </c>
      <c r="D174" s="4">
        <v>5</v>
      </c>
      <c r="E174" s="4">
        <v>5</v>
      </c>
      <c r="F174" s="4">
        <v>5</v>
      </c>
      <c r="G174" s="4">
        <v>5</v>
      </c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>
        <v>0</v>
      </c>
      <c r="D175" s="110">
        <v>5</v>
      </c>
      <c r="E175" s="4">
        <v>0</v>
      </c>
      <c r="F175" s="4">
        <v>0</v>
      </c>
      <c r="G175" s="4">
        <v>0</v>
      </c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109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118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161</v>
      </c>
      <c r="F176" s="8">
        <f t="shared" si="0"/>
        <v>196</v>
      </c>
      <c r="G176" s="8">
        <f t="shared" si="0"/>
        <v>198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AVERAGE(C176:G176)</f>
        <v>156.4</v>
      </c>
    </row>
    <row r="177" spans="2:12" ht="19.5" thickBot="1" x14ac:dyDescent="0.3"/>
    <row r="178" spans="2:12" ht="27" customHeight="1" x14ac:dyDescent="0.25">
      <c r="B178" s="27" t="s">
        <v>96</v>
      </c>
      <c r="C178" s="100" t="s">
        <v>97</v>
      </c>
      <c r="D178" s="100" t="s">
        <v>97</v>
      </c>
      <c r="E178" s="100" t="s">
        <v>306</v>
      </c>
      <c r="F178" s="100" t="s">
        <v>306</v>
      </c>
      <c r="G178" s="100" t="s">
        <v>306</v>
      </c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 t="s">
        <v>97</v>
      </c>
      <c r="D180" s="4" t="s">
        <v>97</v>
      </c>
      <c r="E180" s="4" t="s">
        <v>97</v>
      </c>
      <c r="F180" s="4" t="s">
        <v>97</v>
      </c>
      <c r="G180" s="4" t="s">
        <v>97</v>
      </c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 t="s">
        <v>306</v>
      </c>
      <c r="D181" s="4" t="s">
        <v>306</v>
      </c>
      <c r="E181" s="4" t="s">
        <v>306</v>
      </c>
      <c r="F181" s="4" t="s">
        <v>306</v>
      </c>
      <c r="G181" s="4" t="s">
        <v>306</v>
      </c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 t="s">
        <v>97</v>
      </c>
      <c r="D182" s="8" t="s">
        <v>97</v>
      </c>
      <c r="E182" s="8" t="s">
        <v>97</v>
      </c>
      <c r="F182" s="8" t="s">
        <v>306</v>
      </c>
      <c r="G182" s="8" t="s">
        <v>97</v>
      </c>
      <c r="H182" s="8"/>
      <c r="I182" s="8"/>
      <c r="J182" s="8"/>
      <c r="K182" s="8"/>
      <c r="L182" s="9"/>
    </row>
  </sheetData>
  <sheetProtection algorithmName="SHA-512" hashValue="zwaf+e4btUd92vowLOwT7s+83fVDsCOOoEJRct5cLUyogxuR/xHC7No8BZLvzlD90Q9xf9qt6UBx9UGo6jt8KQ==" saltValue="GkjvXpprDg+wVyh4iKxsjA==" spinCount="100000" sheet="1" objects="1" scenarios="1"/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P182"/>
  <sheetViews>
    <sheetView view="pageBreakPreview" topLeftCell="A5" zoomScale="70" zoomScaleNormal="100" zoomScaleSheetLayoutView="70" workbookViewId="0">
      <pane ySplit="3015" topLeftCell="A163" activePane="bottomLeft"/>
      <selection activeCell="M42" sqref="M42"/>
      <selection pane="bottomLeft" activeCell="B184" sqref="B184"/>
    </sheetView>
  </sheetViews>
  <sheetFormatPr defaultRowHeight="18.75" x14ac:dyDescent="0.25"/>
  <cols>
    <col min="1" max="1" width="9.140625" style="20"/>
    <col min="2" max="2" width="66.42578125" style="20" customWidth="1"/>
    <col min="3" max="12" width="17.7109375" style="1" customWidth="1"/>
    <col min="13" max="13" width="18.5703125" style="20" customWidth="1"/>
    <col min="14" max="14" width="16" style="20" customWidth="1"/>
    <col min="15" max="15" width="18.5703125" style="20" customWidth="1"/>
    <col min="16" max="16" width="17.7109375" style="20" customWidth="1"/>
    <col min="17" max="16384" width="9.140625" style="20"/>
  </cols>
  <sheetData>
    <row r="1" spans="2:16" ht="20.25" x14ac:dyDescent="0.25">
      <c r="B1" s="132" t="s">
        <v>106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ht="20.25" x14ac:dyDescent="0.25">
      <c r="B2" s="132" t="s">
        <v>102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6" ht="20.25" x14ac:dyDescent="0.25">
      <c r="B3" s="132" t="s">
        <v>107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6" ht="19.5" thickBot="1" x14ac:dyDescent="0.3">
      <c r="B4" s="1"/>
      <c r="M4" s="21"/>
    </row>
    <row r="5" spans="2:16" ht="120" customHeight="1" x14ac:dyDescent="0.25">
      <c r="B5" s="32" t="s">
        <v>176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12">
        <v>10</v>
      </c>
      <c r="M5" s="20" t="s">
        <v>5</v>
      </c>
      <c r="N5" s="20" t="s">
        <v>6</v>
      </c>
      <c r="O5" s="20" t="s">
        <v>7</v>
      </c>
    </row>
    <row r="6" spans="2:16" x14ac:dyDescent="0.25">
      <c r="B6" s="2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6">
        <v>10</v>
      </c>
    </row>
    <row r="7" spans="2:16" x14ac:dyDescent="0.25">
      <c r="B7" s="25" t="s">
        <v>103</v>
      </c>
      <c r="C7" s="4"/>
      <c r="D7" s="4"/>
      <c r="E7" s="4"/>
      <c r="F7" s="4"/>
      <c r="G7" s="4"/>
      <c r="H7" s="4"/>
      <c r="I7" s="4"/>
      <c r="J7" s="4"/>
      <c r="K7" s="4"/>
      <c r="L7" s="6"/>
    </row>
    <row r="8" spans="2:16" x14ac:dyDescent="0.25">
      <c r="B8" s="25" t="s">
        <v>104</v>
      </c>
      <c r="C8" s="13"/>
      <c r="D8" s="13"/>
      <c r="E8" s="13"/>
      <c r="F8" s="13"/>
      <c r="G8" s="4"/>
      <c r="H8" s="4"/>
      <c r="I8" s="4"/>
      <c r="J8" s="4"/>
      <c r="K8" s="4"/>
      <c r="L8" s="6"/>
    </row>
    <row r="9" spans="2:16" x14ac:dyDescent="0.25">
      <c r="B9" s="25" t="s">
        <v>105</v>
      </c>
      <c r="C9" s="13"/>
      <c r="D9" s="13"/>
      <c r="E9" s="13"/>
      <c r="F9" s="13"/>
      <c r="G9" s="4"/>
      <c r="H9" s="4"/>
      <c r="I9" s="4"/>
      <c r="J9" s="4"/>
      <c r="K9" s="4"/>
      <c r="L9" s="6"/>
      <c r="M9" s="22"/>
    </row>
    <row r="10" spans="2:16" x14ac:dyDescent="0.25">
      <c r="B10" s="43"/>
      <c r="C10" s="42"/>
      <c r="D10" s="42"/>
      <c r="E10" s="42"/>
      <c r="F10" s="42"/>
      <c r="G10" s="3"/>
      <c r="H10" s="3"/>
      <c r="I10" s="3"/>
      <c r="J10" s="3"/>
      <c r="K10" s="3"/>
      <c r="L10" s="44"/>
    </row>
    <row r="11" spans="2:16" x14ac:dyDescent="0.25">
      <c r="B11" s="25" t="s">
        <v>8</v>
      </c>
      <c r="C11" s="4" t="s">
        <v>9</v>
      </c>
      <c r="D11" s="4" t="s">
        <v>9</v>
      </c>
      <c r="E11" s="4" t="s">
        <v>9</v>
      </c>
      <c r="F11" s="4" t="s">
        <v>9</v>
      </c>
      <c r="G11" s="4" t="s">
        <v>9</v>
      </c>
      <c r="H11" s="4" t="s">
        <v>9</v>
      </c>
      <c r="I11" s="4" t="s">
        <v>9</v>
      </c>
      <c r="J11" s="4" t="s">
        <v>9</v>
      </c>
      <c r="K11" s="4" t="s">
        <v>9</v>
      </c>
      <c r="L11" s="6" t="s">
        <v>9</v>
      </c>
      <c r="O11" s="23"/>
      <c r="P11" s="23"/>
    </row>
    <row r="12" spans="2:16" ht="19.5" thickBot="1" x14ac:dyDescent="0.3">
      <c r="B12" s="26" t="s">
        <v>10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9" t="s">
        <v>9</v>
      </c>
      <c r="O12" s="23"/>
      <c r="P12" s="23"/>
    </row>
    <row r="13" spans="2:16" ht="35.1" customHeight="1" x14ac:dyDescent="0.25">
      <c r="B13" s="133" t="s">
        <v>11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22"/>
      <c r="O13" s="23"/>
      <c r="P13" s="23"/>
    </row>
    <row r="14" spans="2:16" x14ac:dyDescent="0.25">
      <c r="B14" s="129" t="s">
        <v>12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N14" s="22"/>
      <c r="O14" s="22"/>
      <c r="P14" s="22"/>
    </row>
    <row r="15" spans="2:16" x14ac:dyDescent="0.25">
      <c r="B15" s="25" t="s">
        <v>13</v>
      </c>
      <c r="C15" s="4"/>
      <c r="D15" s="4"/>
      <c r="E15" s="4"/>
      <c r="F15" s="4"/>
      <c r="G15" s="4"/>
      <c r="H15" s="4"/>
      <c r="I15" s="4"/>
      <c r="J15" s="4"/>
      <c r="K15" s="4"/>
      <c r="L15" s="6"/>
    </row>
    <row r="16" spans="2:16" ht="37.5" x14ac:dyDescent="0.25">
      <c r="B16" s="2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6"/>
    </row>
    <row r="17" spans="2:16" ht="56.25" x14ac:dyDescent="0.25">
      <c r="B17" s="2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6"/>
      <c r="M17" s="22"/>
    </row>
    <row r="18" spans="2:16" ht="18.75" customHeight="1" x14ac:dyDescent="0.25">
      <c r="B18" s="129" t="s">
        <v>16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N18" s="22"/>
      <c r="O18" s="22"/>
      <c r="P18" s="22"/>
    </row>
    <row r="19" spans="2:16" x14ac:dyDescent="0.25">
      <c r="B19" s="25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2:16" ht="37.5" x14ac:dyDescent="0.25">
      <c r="B20" s="25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6"/>
    </row>
    <row r="21" spans="2:16" x14ac:dyDescent="0.25">
      <c r="B21" s="25" t="s">
        <v>19</v>
      </c>
      <c r="C21" s="4"/>
      <c r="D21" s="4"/>
      <c r="E21" s="4"/>
      <c r="F21" s="4"/>
      <c r="G21" s="4"/>
      <c r="H21" s="4"/>
      <c r="I21" s="4"/>
      <c r="J21" s="4"/>
      <c r="K21" s="4"/>
      <c r="L21" s="6"/>
    </row>
    <row r="22" spans="2:16" ht="29.25" customHeight="1" x14ac:dyDescent="0.2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2"/>
      <c r="O22" s="22"/>
      <c r="P22" s="22"/>
    </row>
    <row r="23" spans="2:16" ht="56.25" x14ac:dyDescent="0.25">
      <c r="B23" s="25" t="s">
        <v>21</v>
      </c>
      <c r="C23" s="4"/>
      <c r="D23" s="4"/>
      <c r="E23" s="4"/>
      <c r="F23" s="4"/>
      <c r="G23" s="4"/>
      <c r="H23" s="4"/>
      <c r="I23" s="4"/>
      <c r="J23" s="4"/>
      <c r="K23" s="4"/>
      <c r="L23" s="6"/>
    </row>
    <row r="24" spans="2:16" ht="37.5" x14ac:dyDescent="0.25">
      <c r="B24" s="25" t="s">
        <v>22</v>
      </c>
      <c r="C24" s="4"/>
      <c r="D24" s="4"/>
      <c r="E24" s="4"/>
      <c r="F24" s="4"/>
      <c r="G24" s="4"/>
      <c r="H24" s="4"/>
      <c r="I24" s="4"/>
      <c r="J24" s="4"/>
      <c r="K24" s="4"/>
      <c r="L24" s="6"/>
    </row>
    <row r="25" spans="2:16" ht="37.5" x14ac:dyDescent="0.25">
      <c r="B25" s="25" t="s">
        <v>23</v>
      </c>
      <c r="C25" s="4"/>
      <c r="D25" s="4"/>
      <c r="E25" s="4"/>
      <c r="F25" s="4"/>
      <c r="G25" s="4"/>
      <c r="H25" s="4"/>
      <c r="I25" s="4"/>
      <c r="J25" s="4"/>
      <c r="K25" s="4"/>
      <c r="L25" s="6"/>
      <c r="N25" s="24"/>
      <c r="O25" s="24"/>
      <c r="P25" s="24"/>
    </row>
    <row r="26" spans="2:16" x14ac:dyDescent="0.25">
      <c r="B26" s="25" t="s">
        <v>24</v>
      </c>
      <c r="C26" s="4"/>
      <c r="D26" s="4"/>
      <c r="E26" s="4"/>
      <c r="F26" s="4"/>
      <c r="G26" s="4"/>
      <c r="H26" s="4"/>
      <c r="I26" s="4"/>
      <c r="J26" s="4"/>
      <c r="K26" s="4"/>
      <c r="L26" s="6"/>
      <c r="M26" s="22"/>
      <c r="N26" s="24"/>
      <c r="O26" s="24"/>
      <c r="P26" s="24"/>
    </row>
    <row r="27" spans="2:16" ht="56.25" x14ac:dyDescent="0.25">
      <c r="B27" s="25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6"/>
      <c r="N27" s="24"/>
      <c r="O27" s="24"/>
      <c r="P27" s="24"/>
    </row>
    <row r="28" spans="2:16" ht="37.5" x14ac:dyDescent="0.25">
      <c r="B28" s="25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6"/>
      <c r="N28" s="24"/>
      <c r="O28" s="24"/>
      <c r="P28" s="24"/>
    </row>
    <row r="29" spans="2:16" ht="37.5" x14ac:dyDescent="0.25">
      <c r="B29" s="25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6"/>
      <c r="N29" s="24"/>
      <c r="O29" s="24"/>
      <c r="P29" s="24"/>
    </row>
    <row r="30" spans="2:16" ht="56.25" x14ac:dyDescent="0.25">
      <c r="B30" s="25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6"/>
      <c r="N30" s="24"/>
      <c r="O30" s="24"/>
      <c r="P30" s="24"/>
    </row>
    <row r="31" spans="2:16" ht="28.5" customHeight="1" x14ac:dyDescent="0.25">
      <c r="B31" s="129" t="s">
        <v>29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N31" s="22"/>
      <c r="O31" s="22"/>
      <c r="P31" s="22"/>
    </row>
    <row r="32" spans="2:16" ht="37.5" x14ac:dyDescent="0.25">
      <c r="B32" s="25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6"/>
    </row>
    <row r="33" spans="2:15" x14ac:dyDescent="0.25">
      <c r="B33" s="25" t="s">
        <v>31</v>
      </c>
      <c r="C33" s="4"/>
      <c r="D33" s="4"/>
      <c r="E33" s="4"/>
      <c r="F33" s="4"/>
      <c r="G33" s="4"/>
      <c r="H33" s="4"/>
      <c r="I33" s="4"/>
      <c r="J33" s="4"/>
      <c r="K33" s="4"/>
      <c r="L33" s="6"/>
      <c r="M33" s="22"/>
    </row>
    <row r="34" spans="2:15" ht="56.25" x14ac:dyDescent="0.25">
      <c r="B34" s="25" t="s">
        <v>32</v>
      </c>
      <c r="C34" s="4"/>
      <c r="D34" s="4"/>
      <c r="E34" s="4"/>
      <c r="F34" s="4"/>
      <c r="G34" s="4"/>
      <c r="H34" s="4"/>
      <c r="I34" s="4"/>
      <c r="J34" s="4"/>
      <c r="K34" s="4"/>
      <c r="L34" s="6"/>
    </row>
    <row r="35" spans="2:15" ht="37.5" x14ac:dyDescent="0.25">
      <c r="B35" s="25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2:15" x14ac:dyDescent="0.25">
      <c r="B36" s="25" t="s">
        <v>34</v>
      </c>
      <c r="C36" s="4"/>
      <c r="D36" s="4"/>
      <c r="E36" s="4"/>
      <c r="F36" s="4"/>
      <c r="G36" s="4"/>
      <c r="H36" s="4"/>
      <c r="I36" s="4"/>
      <c r="J36" s="4"/>
      <c r="K36" s="4"/>
      <c r="L36" s="6"/>
    </row>
    <row r="37" spans="2:15" ht="37.5" x14ac:dyDescent="0.25">
      <c r="B37" s="25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6"/>
    </row>
    <row r="38" spans="2:15" x14ac:dyDescent="0.25">
      <c r="B38" s="129" t="s">
        <v>36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2:15" ht="37.5" x14ac:dyDescent="0.25">
      <c r="B39" s="25" t="s">
        <v>37</v>
      </c>
      <c r="C39" s="4"/>
      <c r="D39" s="4"/>
      <c r="E39" s="4"/>
      <c r="F39" s="4"/>
      <c r="G39" s="4"/>
      <c r="H39" s="4"/>
      <c r="I39" s="4"/>
      <c r="J39" s="4"/>
      <c r="K39" s="4"/>
      <c r="L39" s="6"/>
      <c r="M39" s="20" t="s">
        <v>342</v>
      </c>
      <c r="N39" s="20" t="s">
        <v>92</v>
      </c>
      <c r="O39" s="20" t="s">
        <v>93</v>
      </c>
    </row>
    <row r="40" spans="2:15" x14ac:dyDescent="0.25">
      <c r="B40" s="25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6"/>
    </row>
    <row r="41" spans="2:15" x14ac:dyDescent="0.25">
      <c r="B41" s="25" t="s">
        <v>39</v>
      </c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2:15" ht="38.25" thickBot="1" x14ac:dyDescent="0.3">
      <c r="B42" s="26" t="s">
        <v>40</v>
      </c>
      <c r="C42" s="8"/>
      <c r="D42" s="8"/>
      <c r="E42" s="8"/>
      <c r="F42" s="8"/>
      <c r="G42" s="8"/>
      <c r="H42" s="8"/>
      <c r="I42" s="8"/>
      <c r="J42" s="8"/>
      <c r="K42" s="8"/>
      <c r="L42" s="9"/>
    </row>
    <row r="43" spans="2:15" ht="35.1" customHeight="1" x14ac:dyDescent="0.25">
      <c r="B43" s="133" t="s">
        <v>41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2:15" x14ac:dyDescent="0.25">
      <c r="B44" s="129" t="s">
        <v>12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2:15" x14ac:dyDescent="0.25">
      <c r="B45" s="25" t="s">
        <v>13</v>
      </c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2:15" ht="37.5" x14ac:dyDescent="0.25">
      <c r="B46" s="25" t="s">
        <v>14</v>
      </c>
      <c r="C46" s="4"/>
      <c r="D46" s="4"/>
      <c r="E46" s="4"/>
      <c r="F46" s="4"/>
      <c r="G46" s="4"/>
      <c r="H46" s="4"/>
      <c r="I46" s="4"/>
      <c r="J46" s="4"/>
      <c r="K46" s="4"/>
      <c r="L46" s="6"/>
    </row>
    <row r="47" spans="2:15" ht="18.75" customHeight="1" x14ac:dyDescent="0.25">
      <c r="B47" s="129" t="s">
        <v>42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2:15" ht="37.5" x14ac:dyDescent="0.25">
      <c r="B48" s="25" t="s">
        <v>43</v>
      </c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2:12" ht="37.5" x14ac:dyDescent="0.25">
      <c r="B49" s="25" t="s">
        <v>44</v>
      </c>
      <c r="C49" s="4"/>
      <c r="D49" s="4"/>
      <c r="E49" s="4"/>
      <c r="F49" s="4"/>
      <c r="G49" s="4"/>
      <c r="H49" s="4"/>
      <c r="I49" s="4"/>
      <c r="J49" s="4"/>
      <c r="K49" s="4"/>
      <c r="L49" s="6"/>
    </row>
    <row r="50" spans="2:12" ht="56.25" x14ac:dyDescent="0.25">
      <c r="B50" s="25" t="s">
        <v>45</v>
      </c>
      <c r="C50" s="4"/>
      <c r="D50" s="4"/>
      <c r="E50" s="4"/>
      <c r="F50" s="4"/>
      <c r="G50" s="4"/>
      <c r="H50" s="4"/>
      <c r="I50" s="4"/>
      <c r="J50" s="4"/>
      <c r="K50" s="4"/>
      <c r="L50" s="6"/>
    </row>
    <row r="51" spans="2:12" ht="37.5" x14ac:dyDescent="0.25">
      <c r="B51" s="25" t="s">
        <v>46</v>
      </c>
      <c r="C51" s="4"/>
      <c r="D51" s="4"/>
      <c r="E51" s="4"/>
      <c r="F51" s="4"/>
      <c r="G51" s="4"/>
      <c r="H51" s="4"/>
      <c r="I51" s="4"/>
      <c r="J51" s="4"/>
      <c r="K51" s="4"/>
      <c r="L51" s="6"/>
    </row>
    <row r="52" spans="2:12" ht="37.5" x14ac:dyDescent="0.25">
      <c r="B52" s="25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6"/>
    </row>
    <row r="53" spans="2:12" ht="56.25" x14ac:dyDescent="0.25">
      <c r="B53" s="25" t="s">
        <v>48</v>
      </c>
      <c r="C53" s="4"/>
      <c r="D53" s="4"/>
      <c r="E53" s="4"/>
      <c r="F53" s="4"/>
      <c r="G53" s="4"/>
      <c r="H53" s="4"/>
      <c r="I53" s="4"/>
      <c r="J53" s="4"/>
      <c r="K53" s="4"/>
      <c r="L53" s="6"/>
    </row>
    <row r="54" spans="2:12" ht="37.5" x14ac:dyDescent="0.25">
      <c r="B54" s="25" t="s">
        <v>49</v>
      </c>
      <c r="C54" s="4"/>
      <c r="D54" s="4"/>
      <c r="E54" s="4"/>
      <c r="F54" s="4"/>
      <c r="G54" s="4"/>
      <c r="H54" s="4"/>
      <c r="I54" s="4"/>
      <c r="J54" s="4"/>
      <c r="K54" s="4"/>
      <c r="L54" s="6"/>
    </row>
    <row r="55" spans="2:12" ht="37.5" x14ac:dyDescent="0.25">
      <c r="B55" s="25" t="s">
        <v>50</v>
      </c>
      <c r="C55" s="4"/>
      <c r="D55" s="4"/>
      <c r="E55" s="4"/>
      <c r="F55" s="4"/>
      <c r="G55" s="4"/>
      <c r="H55" s="4"/>
      <c r="I55" s="4"/>
      <c r="J55" s="4"/>
      <c r="K55" s="4"/>
      <c r="L55" s="6"/>
    </row>
    <row r="56" spans="2:12" ht="37.5" x14ac:dyDescent="0.25">
      <c r="B56" s="25" t="s">
        <v>51</v>
      </c>
      <c r="C56" s="4"/>
      <c r="D56" s="4"/>
      <c r="E56" s="4"/>
      <c r="F56" s="4"/>
      <c r="G56" s="4"/>
      <c r="H56" s="4"/>
      <c r="I56" s="4"/>
      <c r="J56" s="4"/>
      <c r="K56" s="4"/>
      <c r="L56" s="6"/>
    </row>
    <row r="57" spans="2:12" ht="37.5" x14ac:dyDescent="0.25">
      <c r="B57" s="25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6"/>
    </row>
    <row r="58" spans="2:12" ht="94.5" thickBot="1" x14ac:dyDescent="0.3">
      <c r="B58" s="26" t="s">
        <v>53</v>
      </c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2:12" ht="35.1" customHeight="1" x14ac:dyDescent="0.25">
      <c r="B59" s="133" t="s">
        <v>54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2:12" x14ac:dyDescent="0.25">
      <c r="B60" s="129" t="s">
        <v>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1"/>
    </row>
    <row r="61" spans="2:12" x14ac:dyDescent="0.25">
      <c r="B61" s="25" t="s">
        <v>13</v>
      </c>
      <c r="C61" s="4"/>
      <c r="D61" s="4"/>
      <c r="E61" s="4"/>
      <c r="F61" s="4"/>
      <c r="G61" s="4"/>
      <c r="H61" s="4"/>
      <c r="I61" s="4"/>
      <c r="J61" s="4"/>
      <c r="K61" s="4"/>
      <c r="L61" s="6"/>
    </row>
    <row r="62" spans="2:12" ht="37.5" x14ac:dyDescent="0.25">
      <c r="B62" s="25" t="s">
        <v>14</v>
      </c>
      <c r="C62" s="4"/>
      <c r="D62" s="4"/>
      <c r="E62" s="4"/>
      <c r="F62" s="4"/>
      <c r="G62" s="4"/>
      <c r="H62" s="4"/>
      <c r="I62" s="4"/>
      <c r="J62" s="4"/>
      <c r="K62" s="4"/>
      <c r="L62" s="6"/>
    </row>
    <row r="63" spans="2:12" ht="18.75" customHeight="1" x14ac:dyDescent="0.25">
      <c r="B63" s="129" t="s">
        <v>55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1"/>
    </row>
    <row r="64" spans="2:12" ht="37.5" x14ac:dyDescent="0.25">
      <c r="B64" s="25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6"/>
    </row>
    <row r="65" spans="2:16" ht="37.5" x14ac:dyDescent="0.25">
      <c r="B65" s="25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6"/>
    </row>
    <row r="66" spans="2:16" x14ac:dyDescent="0.25">
      <c r="B66" s="25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6"/>
    </row>
    <row r="67" spans="2:16" ht="20.25" customHeight="1" x14ac:dyDescent="0.25">
      <c r="B67" s="25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6"/>
    </row>
    <row r="68" spans="2:16" ht="37.5" x14ac:dyDescent="0.25">
      <c r="B68" s="25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6"/>
      <c r="M68" s="22"/>
    </row>
    <row r="69" spans="2:16" ht="38.25" customHeight="1" x14ac:dyDescent="0.25">
      <c r="B69" s="25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6"/>
    </row>
    <row r="70" spans="2:16" ht="37.5" x14ac:dyDescent="0.25">
      <c r="B70" s="25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6"/>
    </row>
    <row r="71" spans="2:16" ht="93.75" x14ac:dyDescent="0.25">
      <c r="B71" s="25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6"/>
    </row>
    <row r="72" spans="2:16" ht="37.5" x14ac:dyDescent="0.25">
      <c r="B72" s="25" t="s">
        <v>64</v>
      </c>
      <c r="C72" s="4"/>
      <c r="D72" s="4"/>
      <c r="E72" s="4"/>
      <c r="F72" s="4"/>
      <c r="G72" s="4"/>
      <c r="H72" s="4"/>
      <c r="I72" s="4"/>
      <c r="J72" s="4"/>
      <c r="K72" s="4"/>
      <c r="L72" s="6"/>
    </row>
    <row r="73" spans="2:16" x14ac:dyDescent="0.25">
      <c r="B73" s="25" t="s">
        <v>65</v>
      </c>
      <c r="C73" s="4"/>
      <c r="D73" s="4"/>
      <c r="E73" s="4"/>
      <c r="F73" s="4"/>
      <c r="G73" s="4"/>
      <c r="H73" s="4"/>
      <c r="I73" s="4"/>
      <c r="J73" s="4"/>
      <c r="K73" s="4"/>
      <c r="L73" s="6"/>
      <c r="N73" s="22"/>
      <c r="O73" s="22"/>
      <c r="P73" s="22"/>
    </row>
    <row r="74" spans="2:16" ht="38.25" thickBot="1" x14ac:dyDescent="0.3">
      <c r="B74" s="26" t="s">
        <v>52</v>
      </c>
      <c r="C74" s="8"/>
      <c r="D74" s="8"/>
      <c r="E74" s="8"/>
      <c r="F74" s="8"/>
      <c r="G74" s="8"/>
      <c r="H74" s="8"/>
      <c r="I74" s="8"/>
      <c r="J74" s="8"/>
      <c r="K74" s="8"/>
      <c r="L74" s="9"/>
    </row>
    <row r="75" spans="2:16" ht="35.1" customHeight="1" x14ac:dyDescent="0.25">
      <c r="B75" s="133" t="s">
        <v>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5"/>
    </row>
    <row r="76" spans="2:16" x14ac:dyDescent="0.25">
      <c r="B76" s="129" t="s">
        <v>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1"/>
    </row>
    <row r="77" spans="2:16" x14ac:dyDescent="0.25">
      <c r="B77" s="25" t="s">
        <v>108</v>
      </c>
      <c r="C77" s="4"/>
      <c r="D77" s="4"/>
      <c r="E77" s="4"/>
      <c r="F77" s="4"/>
      <c r="G77" s="4"/>
      <c r="H77" s="4"/>
      <c r="I77" s="4"/>
      <c r="J77" s="4"/>
      <c r="K77" s="4"/>
      <c r="L77" s="6"/>
    </row>
    <row r="78" spans="2:16" ht="37.5" x14ac:dyDescent="0.25">
      <c r="B78" s="25" t="s">
        <v>109</v>
      </c>
      <c r="C78" s="4"/>
      <c r="D78" s="4"/>
      <c r="E78" s="4"/>
      <c r="F78" s="4"/>
      <c r="G78" s="4"/>
      <c r="H78" s="4"/>
      <c r="I78" s="4"/>
      <c r="J78" s="4"/>
      <c r="K78" s="4"/>
      <c r="L78" s="6"/>
    </row>
    <row r="79" spans="2:16" x14ac:dyDescent="0.25">
      <c r="B79" s="129" t="s">
        <v>67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</row>
    <row r="80" spans="2:16" x14ac:dyDescent="0.25">
      <c r="B80" s="25" t="s">
        <v>68</v>
      </c>
      <c r="C80" s="4"/>
      <c r="D80" s="4"/>
      <c r="E80" s="4"/>
      <c r="F80" s="4"/>
      <c r="G80" s="4"/>
      <c r="H80" s="4"/>
      <c r="I80" s="4"/>
      <c r="J80" s="4"/>
      <c r="K80" s="4"/>
      <c r="L80" s="6"/>
    </row>
    <row r="81" spans="2:13" ht="56.25" x14ac:dyDescent="0.25">
      <c r="B81" s="25" t="s">
        <v>69</v>
      </c>
      <c r="C81" s="4"/>
      <c r="D81" s="4"/>
      <c r="E81" s="4"/>
      <c r="F81" s="4"/>
      <c r="G81" s="4"/>
      <c r="H81" s="4"/>
      <c r="I81" s="4"/>
      <c r="J81" s="4"/>
      <c r="K81" s="4"/>
      <c r="L81" s="6"/>
    </row>
    <row r="82" spans="2:13" ht="56.25" x14ac:dyDescent="0.25">
      <c r="B82" s="25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6"/>
    </row>
    <row r="83" spans="2:13" ht="56.25" x14ac:dyDescent="0.25">
      <c r="B83" s="25" t="s">
        <v>71</v>
      </c>
      <c r="C83" s="4"/>
      <c r="D83" s="4"/>
      <c r="E83" s="4"/>
      <c r="F83" s="4"/>
      <c r="G83" s="4"/>
      <c r="H83" s="4"/>
      <c r="I83" s="4"/>
      <c r="J83" s="4"/>
      <c r="K83" s="4"/>
      <c r="L83" s="6"/>
    </row>
    <row r="84" spans="2:13" ht="37.5" x14ac:dyDescent="0.25">
      <c r="B84" s="25" t="s">
        <v>72</v>
      </c>
      <c r="C84" s="4"/>
      <c r="D84" s="4"/>
      <c r="E84" s="4"/>
      <c r="F84" s="4"/>
      <c r="G84" s="4"/>
      <c r="H84" s="4"/>
      <c r="I84" s="4"/>
      <c r="J84" s="4"/>
      <c r="K84" s="4"/>
      <c r="L84" s="6"/>
    </row>
    <row r="85" spans="2:13" ht="18.75" customHeight="1" x14ac:dyDescent="0.25">
      <c r="B85" s="129" t="s">
        <v>73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1"/>
    </row>
    <row r="86" spans="2:13" ht="37.5" x14ac:dyDescent="0.25">
      <c r="B86" s="25" t="s">
        <v>110</v>
      </c>
      <c r="C86" s="4"/>
      <c r="D86" s="4"/>
      <c r="E86" s="4"/>
      <c r="F86" s="4"/>
      <c r="G86" s="4"/>
      <c r="H86" s="4"/>
      <c r="I86" s="4"/>
      <c r="J86" s="4"/>
      <c r="K86" s="4"/>
      <c r="L86" s="6"/>
    </row>
    <row r="87" spans="2:13" ht="56.25" x14ac:dyDescent="0.25">
      <c r="B87" s="25" t="s">
        <v>74</v>
      </c>
      <c r="C87" s="4"/>
      <c r="D87" s="4"/>
      <c r="E87" s="4"/>
      <c r="F87" s="4"/>
      <c r="G87" s="4"/>
      <c r="H87" s="4"/>
      <c r="I87" s="4"/>
      <c r="J87" s="4"/>
      <c r="K87" s="4"/>
      <c r="L87" s="6"/>
    </row>
    <row r="88" spans="2:13" x14ac:dyDescent="0.25">
      <c r="B88" s="25" t="s">
        <v>75</v>
      </c>
      <c r="C88" s="4"/>
      <c r="D88" s="4"/>
      <c r="E88" s="4"/>
      <c r="F88" s="4"/>
      <c r="G88" s="4"/>
      <c r="H88" s="4"/>
      <c r="I88" s="4"/>
      <c r="J88" s="4"/>
      <c r="K88" s="4"/>
      <c r="L88" s="6"/>
    </row>
    <row r="89" spans="2:13" x14ac:dyDescent="0.25">
      <c r="B89" s="25" t="s">
        <v>76</v>
      </c>
      <c r="C89" s="4"/>
      <c r="D89" s="4"/>
      <c r="E89" s="4"/>
      <c r="F89" s="4"/>
      <c r="G89" s="4"/>
      <c r="H89" s="4"/>
      <c r="I89" s="4"/>
      <c r="J89" s="4"/>
      <c r="K89" s="4"/>
      <c r="L89" s="6"/>
    </row>
    <row r="90" spans="2:13" ht="18.75" customHeight="1" x14ac:dyDescent="0.25">
      <c r="B90" s="129" t="s">
        <v>77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2:13" ht="37.5" x14ac:dyDescent="0.25">
      <c r="B91" s="25" t="s">
        <v>78</v>
      </c>
      <c r="C91" s="4"/>
      <c r="D91" s="4"/>
      <c r="E91" s="4"/>
      <c r="F91" s="4"/>
      <c r="G91" s="4"/>
      <c r="H91" s="4"/>
      <c r="I91" s="4"/>
      <c r="J91" s="4"/>
      <c r="K91" s="4"/>
      <c r="L91" s="6"/>
    </row>
    <row r="92" spans="2:13" ht="37.5" x14ac:dyDescent="0.25">
      <c r="B92" s="25" t="s">
        <v>79</v>
      </c>
      <c r="C92" s="4"/>
      <c r="D92" s="4"/>
      <c r="E92" s="4"/>
      <c r="F92" s="4"/>
      <c r="G92" s="4"/>
      <c r="H92" s="4"/>
      <c r="I92" s="4"/>
      <c r="J92" s="4"/>
      <c r="K92" s="4"/>
      <c r="L92" s="6"/>
    </row>
    <row r="93" spans="2:13" ht="37.5" x14ac:dyDescent="0.25">
      <c r="B93" s="25" t="s">
        <v>80</v>
      </c>
      <c r="C93" s="4"/>
      <c r="D93" s="4"/>
      <c r="E93" s="4"/>
      <c r="F93" s="4"/>
      <c r="G93" s="4"/>
      <c r="H93" s="4"/>
      <c r="I93" s="4"/>
      <c r="J93" s="4"/>
      <c r="K93" s="4"/>
      <c r="L93" s="6"/>
    </row>
    <row r="94" spans="2:13" ht="56.25" x14ac:dyDescent="0.25">
      <c r="B94" s="25" t="s">
        <v>81</v>
      </c>
      <c r="C94" s="4"/>
      <c r="D94" s="4"/>
      <c r="E94" s="4"/>
      <c r="F94" s="4"/>
      <c r="G94" s="4"/>
      <c r="H94" s="4"/>
      <c r="I94" s="4"/>
      <c r="J94" s="4"/>
      <c r="K94" s="4"/>
      <c r="L94" s="6"/>
    </row>
    <row r="95" spans="2:13" ht="56.25" x14ac:dyDescent="0.25">
      <c r="B95" s="25" t="s">
        <v>82</v>
      </c>
      <c r="C95" s="4"/>
      <c r="D95" s="4"/>
      <c r="E95" s="4"/>
      <c r="F95" s="4"/>
      <c r="G95" s="4"/>
      <c r="H95" s="4"/>
      <c r="I95" s="4"/>
      <c r="J95" s="4"/>
      <c r="K95" s="4"/>
      <c r="L95" s="6"/>
      <c r="M95" s="21"/>
    </row>
    <row r="96" spans="2:13" ht="37.5" x14ac:dyDescent="0.25">
      <c r="B96" s="25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6"/>
    </row>
    <row r="97" spans="2:12" ht="38.25" thickBot="1" x14ac:dyDescent="0.3">
      <c r="B97" s="39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9"/>
    </row>
    <row r="98" spans="2:12" ht="35.1" customHeight="1" x14ac:dyDescent="0.25">
      <c r="B98" s="133" t="s">
        <v>111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5"/>
    </row>
    <row r="99" spans="2:12" x14ac:dyDescent="0.25">
      <c r="B99" s="145" t="s">
        <v>12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7"/>
    </row>
    <row r="100" spans="2:12" ht="56.25" x14ac:dyDescent="0.25">
      <c r="B100" s="25" t="s">
        <v>113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2:12" x14ac:dyDescent="0.25">
      <c r="B101" s="25" t="s">
        <v>13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5"/>
    </row>
    <row r="102" spans="2:12" ht="56.25" x14ac:dyDescent="0.25">
      <c r="B102" s="25" t="s">
        <v>114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5"/>
    </row>
    <row r="103" spans="2:12" ht="37.5" x14ac:dyDescent="0.25">
      <c r="B103" s="25" t="s">
        <v>14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5"/>
    </row>
    <row r="104" spans="2:12" x14ac:dyDescent="0.25">
      <c r="B104" s="129" t="s">
        <v>115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1"/>
    </row>
    <row r="105" spans="2:12" ht="82.5" customHeight="1" x14ac:dyDescent="0.25">
      <c r="B105" s="25" t="s">
        <v>133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5"/>
    </row>
    <row r="106" spans="2:12" ht="24.75" customHeight="1" x14ac:dyDescent="0.25">
      <c r="B106" s="25" t="s">
        <v>116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2:12" ht="24.75" customHeight="1" x14ac:dyDescent="0.25">
      <c r="B107" s="25" t="s">
        <v>117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5"/>
    </row>
    <row r="108" spans="2:12" ht="40.5" customHeight="1" x14ac:dyDescent="0.25">
      <c r="B108" s="25" t="s">
        <v>118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5"/>
    </row>
    <row r="109" spans="2:12" ht="37.5" x14ac:dyDescent="0.25">
      <c r="B109" s="25" t="s">
        <v>119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5"/>
    </row>
    <row r="110" spans="2:12" x14ac:dyDescent="0.25">
      <c r="B110" s="25" t="s">
        <v>120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2:12" x14ac:dyDescent="0.25">
      <c r="B111" s="25" t="s">
        <v>121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5"/>
    </row>
    <row r="112" spans="2:12" x14ac:dyDescent="0.25">
      <c r="B112" s="25" t="s">
        <v>122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5"/>
    </row>
    <row r="113" spans="2:12" x14ac:dyDescent="0.25">
      <c r="B113" s="25" t="s">
        <v>123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2:12" ht="37.5" x14ac:dyDescent="0.25">
      <c r="B114" s="25" t="s">
        <v>132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2:12" ht="37.5" x14ac:dyDescent="0.25">
      <c r="B115" s="25" t="s">
        <v>124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</row>
    <row r="116" spans="2:12" ht="39.75" customHeight="1" x14ac:dyDescent="0.25">
      <c r="B116" s="33" t="s">
        <v>125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</row>
    <row r="117" spans="2:12" ht="60.75" customHeight="1" x14ac:dyDescent="0.25">
      <c r="B117" s="33" t="s">
        <v>126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5"/>
    </row>
    <row r="118" spans="2:12" x14ac:dyDescent="0.25">
      <c r="B118" s="33" t="s">
        <v>127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</row>
    <row r="119" spans="2:12" ht="75" x14ac:dyDescent="0.25">
      <c r="B119" s="25" t="s">
        <v>128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</row>
    <row r="120" spans="2:12" ht="37.5" x14ac:dyDescent="0.25">
      <c r="B120" s="33" t="s">
        <v>129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</row>
    <row r="121" spans="2:12" ht="37.5" x14ac:dyDescent="0.25">
      <c r="B121" s="25" t="s">
        <v>130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</row>
    <row r="122" spans="2:12" ht="38.25" thickBot="1" x14ac:dyDescent="0.3">
      <c r="B122" s="26" t="s">
        <v>131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101"/>
    </row>
    <row r="123" spans="2:12" ht="35.1" customHeight="1" x14ac:dyDescent="0.25">
      <c r="B123" s="133" t="s">
        <v>134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2:12" ht="18.75" customHeight="1" x14ac:dyDescent="0.25">
      <c r="B124" s="136" t="s">
        <v>12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</row>
    <row r="125" spans="2:12" ht="20.25" x14ac:dyDescent="0.25">
      <c r="B125" s="5" t="s">
        <v>13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34"/>
    </row>
    <row r="126" spans="2:12" ht="37.5" x14ac:dyDescent="0.25">
      <c r="B126" s="5" t="s">
        <v>14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34"/>
    </row>
    <row r="127" spans="2:12" ht="18.75" customHeight="1" x14ac:dyDescent="0.25">
      <c r="B127" s="136" t="s">
        <v>135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2:12" ht="37.5" x14ac:dyDescent="0.25">
      <c r="B128" s="5" t="s">
        <v>136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34"/>
    </row>
    <row r="129" spans="2:12" ht="37.5" x14ac:dyDescent="0.25">
      <c r="B129" s="5" t="s">
        <v>137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34"/>
    </row>
    <row r="130" spans="2:12" ht="75" x14ac:dyDescent="0.25">
      <c r="B130" s="5" t="s">
        <v>138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34"/>
    </row>
    <row r="131" spans="2:12" ht="37.5" x14ac:dyDescent="0.25">
      <c r="B131" s="5" t="s">
        <v>139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34"/>
    </row>
    <row r="132" spans="2:12" ht="56.25" x14ac:dyDescent="0.25">
      <c r="B132" s="5" t="s">
        <v>140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34"/>
    </row>
    <row r="133" spans="2:12" ht="37.5" x14ac:dyDescent="0.25">
      <c r="B133" s="5" t="s">
        <v>141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34"/>
    </row>
    <row r="134" spans="2:12" ht="37.5" x14ac:dyDescent="0.25">
      <c r="B134" s="5" t="s">
        <v>142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34"/>
    </row>
    <row r="135" spans="2:12" ht="93.75" x14ac:dyDescent="0.25">
      <c r="B135" s="5" t="s">
        <v>143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34"/>
    </row>
    <row r="136" spans="2:12" ht="56.25" x14ac:dyDescent="0.25">
      <c r="B136" s="5" t="s">
        <v>144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34"/>
    </row>
    <row r="137" spans="2:12" ht="23.25" customHeight="1" x14ac:dyDescent="0.25">
      <c r="B137" s="5" t="s">
        <v>51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34"/>
    </row>
    <row r="138" spans="2:12" ht="38.25" thickBot="1" x14ac:dyDescent="0.3">
      <c r="B138" s="7" t="s">
        <v>52</v>
      </c>
      <c r="C138" s="102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ht="35.1" customHeight="1" x14ac:dyDescent="0.25">
      <c r="B139" s="133" t="s">
        <v>145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5"/>
    </row>
    <row r="140" spans="2:12" ht="47.25" x14ac:dyDescent="0.25">
      <c r="B140" s="35" t="s">
        <v>146</v>
      </c>
      <c r="C140" s="31" t="s">
        <v>174</v>
      </c>
      <c r="D140" s="31" t="s">
        <v>174</v>
      </c>
      <c r="E140" s="31" t="s">
        <v>174</v>
      </c>
      <c r="F140" s="31" t="s">
        <v>174</v>
      </c>
      <c r="G140" s="31" t="s">
        <v>174</v>
      </c>
      <c r="H140" s="31" t="s">
        <v>174</v>
      </c>
      <c r="I140" s="31" t="s">
        <v>174</v>
      </c>
      <c r="J140" s="31" t="s">
        <v>174</v>
      </c>
      <c r="K140" s="31" t="s">
        <v>174</v>
      </c>
      <c r="L140" s="36" t="s">
        <v>174</v>
      </c>
    </row>
    <row r="141" spans="2:12" ht="47.25" x14ac:dyDescent="0.25">
      <c r="B141" s="35" t="s">
        <v>147</v>
      </c>
      <c r="C141" s="31" t="s">
        <v>175</v>
      </c>
      <c r="D141" s="31" t="s">
        <v>175</v>
      </c>
      <c r="E141" s="31" t="s">
        <v>175</v>
      </c>
      <c r="F141" s="31" t="s">
        <v>175</v>
      </c>
      <c r="G141" s="31" t="s">
        <v>175</v>
      </c>
      <c r="H141" s="31" t="s">
        <v>175</v>
      </c>
      <c r="I141" s="31" t="s">
        <v>175</v>
      </c>
      <c r="J141" s="31" t="s">
        <v>175</v>
      </c>
      <c r="K141" s="31" t="s">
        <v>175</v>
      </c>
      <c r="L141" s="36" t="s">
        <v>175</v>
      </c>
    </row>
    <row r="142" spans="2:12" ht="37.5" x14ac:dyDescent="0.25">
      <c r="B142" s="37" t="s">
        <v>148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</row>
    <row r="143" spans="2:12" x14ac:dyDescent="0.25">
      <c r="B143" s="139" t="s">
        <v>12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1"/>
    </row>
    <row r="144" spans="2:12" ht="37.5" x14ac:dyDescent="0.25">
      <c r="B144" s="5" t="s">
        <v>151</v>
      </c>
      <c r="C144" s="103"/>
      <c r="D144" s="14"/>
      <c r="E144" s="14"/>
      <c r="F144" s="14"/>
      <c r="G144" s="14"/>
      <c r="H144" s="14"/>
      <c r="I144" s="14"/>
      <c r="J144" s="14"/>
      <c r="K144" s="14"/>
      <c r="L144" s="15"/>
    </row>
    <row r="145" spans="2:12" ht="37.5" x14ac:dyDescent="0.25">
      <c r="B145" s="5" t="s">
        <v>150</v>
      </c>
      <c r="C145" s="103"/>
      <c r="D145" s="14"/>
      <c r="E145" s="14"/>
      <c r="F145" s="14"/>
      <c r="G145" s="14"/>
      <c r="H145" s="14"/>
      <c r="I145" s="14"/>
      <c r="J145" s="14"/>
      <c r="K145" s="14"/>
      <c r="L145" s="15"/>
    </row>
    <row r="146" spans="2:12" ht="56.25" x14ac:dyDescent="0.25">
      <c r="B146" s="38" t="s">
        <v>149</v>
      </c>
      <c r="C146" s="104"/>
      <c r="D146" s="99"/>
      <c r="E146" s="14"/>
      <c r="F146" s="14"/>
      <c r="G146" s="14"/>
      <c r="H146" s="14"/>
      <c r="I146" s="14"/>
      <c r="J146" s="14"/>
      <c r="K146" s="14"/>
      <c r="L146" s="15"/>
    </row>
    <row r="147" spans="2:12" x14ac:dyDescent="0.25">
      <c r="B147" s="139" t="s">
        <v>173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1"/>
    </row>
    <row r="148" spans="2:12" ht="37.5" x14ac:dyDescent="0.25">
      <c r="B148" s="10" t="s">
        <v>152</v>
      </c>
      <c r="C148" s="30"/>
      <c r="D148" s="30"/>
      <c r="E148" s="103"/>
      <c r="F148" s="14"/>
      <c r="G148" s="14"/>
      <c r="H148" s="14"/>
      <c r="I148" s="14"/>
      <c r="J148" s="14"/>
      <c r="K148" s="14"/>
      <c r="L148" s="15"/>
    </row>
    <row r="149" spans="2:12" ht="75" x14ac:dyDescent="0.25">
      <c r="B149" s="10" t="s">
        <v>153</v>
      </c>
      <c r="C149" s="30"/>
      <c r="D149" s="30"/>
      <c r="E149" s="103"/>
      <c r="F149" s="14"/>
      <c r="G149" s="14"/>
      <c r="H149" s="14"/>
      <c r="I149" s="14"/>
      <c r="J149" s="14"/>
      <c r="K149" s="14"/>
      <c r="L149" s="15"/>
    </row>
    <row r="150" spans="2:12" ht="56.25" x14ac:dyDescent="0.25">
      <c r="B150" s="10" t="s">
        <v>154</v>
      </c>
      <c r="C150" s="30"/>
      <c r="D150" s="30"/>
      <c r="E150" s="103"/>
      <c r="F150" s="14"/>
      <c r="G150" s="14"/>
      <c r="H150" s="14"/>
      <c r="I150" s="14"/>
      <c r="J150" s="14"/>
      <c r="K150" s="14"/>
      <c r="L150" s="15"/>
    </row>
    <row r="151" spans="2:12" x14ac:dyDescent="0.25">
      <c r="B151" s="10" t="s">
        <v>155</v>
      </c>
      <c r="C151" s="30"/>
      <c r="D151" s="30"/>
      <c r="E151" s="103"/>
      <c r="F151" s="14"/>
      <c r="G151" s="14"/>
      <c r="H151" s="14"/>
      <c r="I151" s="14"/>
      <c r="J151" s="14"/>
      <c r="K151" s="14"/>
      <c r="L151" s="15"/>
    </row>
    <row r="152" spans="2:12" ht="37.5" x14ac:dyDescent="0.25">
      <c r="B152" s="10" t="s">
        <v>156</v>
      </c>
      <c r="C152" s="30"/>
      <c r="D152" s="30"/>
      <c r="E152" s="103"/>
      <c r="F152" s="14"/>
      <c r="G152" s="14"/>
      <c r="H152" s="14"/>
      <c r="I152" s="14"/>
      <c r="J152" s="14"/>
      <c r="K152" s="14"/>
      <c r="L152" s="15"/>
    </row>
    <row r="153" spans="2:12" ht="75" x14ac:dyDescent="0.25">
      <c r="B153" s="10" t="s">
        <v>157</v>
      </c>
      <c r="C153" s="30"/>
      <c r="D153" s="30"/>
      <c r="E153" s="103"/>
      <c r="F153" s="14"/>
      <c r="G153" s="14"/>
      <c r="H153" s="14"/>
      <c r="I153" s="14"/>
      <c r="J153" s="14"/>
      <c r="K153" s="14"/>
      <c r="L153" s="15"/>
    </row>
    <row r="154" spans="2:12" x14ac:dyDescent="0.25">
      <c r="B154" s="10" t="s">
        <v>158</v>
      </c>
      <c r="C154" s="30"/>
      <c r="D154" s="30"/>
      <c r="E154" s="103"/>
      <c r="F154" s="14"/>
      <c r="G154" s="14"/>
      <c r="H154" s="14"/>
      <c r="I154" s="14"/>
      <c r="J154" s="14"/>
      <c r="K154" s="14"/>
      <c r="L154" s="15"/>
    </row>
    <row r="155" spans="2:12" ht="37.5" x14ac:dyDescent="0.25">
      <c r="B155" s="10" t="s">
        <v>159</v>
      </c>
      <c r="C155" s="30"/>
      <c r="D155" s="30"/>
      <c r="E155" s="103"/>
      <c r="F155" s="14"/>
      <c r="G155" s="14"/>
      <c r="H155" s="14"/>
      <c r="I155" s="14"/>
      <c r="J155" s="14"/>
      <c r="K155" s="14"/>
      <c r="L155" s="15"/>
    </row>
    <row r="156" spans="2:12" x14ac:dyDescent="0.25">
      <c r="B156" s="139" t="s">
        <v>172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</row>
    <row r="157" spans="2:12" ht="75" x14ac:dyDescent="0.25">
      <c r="B157" s="10" t="s">
        <v>160</v>
      </c>
      <c r="C157" s="30"/>
      <c r="D157" s="30"/>
      <c r="E157" s="103"/>
      <c r="F157" s="14"/>
      <c r="G157" s="14"/>
      <c r="H157" s="14"/>
      <c r="I157" s="14"/>
      <c r="J157" s="14"/>
      <c r="K157" s="14"/>
      <c r="L157" s="15"/>
    </row>
    <row r="158" spans="2:12" ht="75" x14ac:dyDescent="0.25">
      <c r="B158" s="10" t="s">
        <v>161</v>
      </c>
      <c r="C158" s="30"/>
      <c r="D158" s="30"/>
      <c r="E158" s="103"/>
      <c r="F158" s="14"/>
      <c r="G158" s="14"/>
      <c r="H158" s="14"/>
      <c r="I158" s="14"/>
      <c r="J158" s="14"/>
      <c r="K158" s="14"/>
      <c r="L158" s="15"/>
    </row>
    <row r="159" spans="2:12" ht="75" x14ac:dyDescent="0.25">
      <c r="B159" s="10" t="s">
        <v>162</v>
      </c>
      <c r="C159" s="30"/>
      <c r="D159" s="30"/>
      <c r="E159" s="103"/>
      <c r="F159" s="14"/>
      <c r="G159" s="14"/>
      <c r="H159" s="14"/>
      <c r="I159" s="14"/>
      <c r="J159" s="14"/>
      <c r="K159" s="14"/>
      <c r="L159" s="15"/>
    </row>
    <row r="160" spans="2:12" ht="37.5" x14ac:dyDescent="0.25">
      <c r="B160" s="10" t="s">
        <v>163</v>
      </c>
      <c r="C160" s="30"/>
      <c r="D160" s="30"/>
      <c r="E160" s="103"/>
      <c r="F160" s="14"/>
      <c r="G160" s="14"/>
      <c r="H160" s="14"/>
      <c r="I160" s="14"/>
      <c r="J160" s="14"/>
      <c r="K160" s="14"/>
      <c r="L160" s="15"/>
    </row>
    <row r="161" spans="2:15" x14ac:dyDescent="0.25">
      <c r="B161" s="139" t="s">
        <v>164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1"/>
    </row>
    <row r="162" spans="2:15" ht="56.25" x14ac:dyDescent="0.25">
      <c r="B162" s="10" t="s">
        <v>165</v>
      </c>
      <c r="C162" s="30"/>
      <c r="D162" s="30"/>
      <c r="E162" s="103"/>
      <c r="F162" s="14"/>
      <c r="G162" s="14"/>
      <c r="H162" s="14"/>
      <c r="I162" s="14"/>
      <c r="J162" s="14"/>
      <c r="K162" s="14"/>
      <c r="L162" s="15"/>
    </row>
    <row r="163" spans="2:15" x14ac:dyDescent="0.25">
      <c r="B163" s="10" t="s">
        <v>166</v>
      </c>
      <c r="C163" s="30"/>
      <c r="D163" s="30"/>
      <c r="E163" s="103"/>
      <c r="F163" s="14"/>
      <c r="G163" s="14"/>
      <c r="H163" s="14"/>
      <c r="I163" s="14"/>
      <c r="J163" s="14"/>
      <c r="K163" s="14"/>
      <c r="L163" s="15"/>
    </row>
    <row r="164" spans="2:15" ht="37.5" x14ac:dyDescent="0.25">
      <c r="B164" s="10" t="s">
        <v>167</v>
      </c>
      <c r="C164" s="30"/>
      <c r="D164" s="30"/>
      <c r="E164" s="103"/>
      <c r="F164" s="14"/>
      <c r="G164" s="14"/>
      <c r="H164" s="14"/>
      <c r="I164" s="14"/>
      <c r="J164" s="14"/>
      <c r="K164" s="14"/>
      <c r="L164" s="15"/>
    </row>
    <row r="165" spans="2:15" ht="18.75" customHeight="1" x14ac:dyDescent="0.25">
      <c r="B165" s="139" t="s">
        <v>168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1"/>
    </row>
    <row r="166" spans="2:15" ht="18.75" customHeight="1" x14ac:dyDescent="0.25">
      <c r="B166" s="10" t="s">
        <v>169</v>
      </c>
      <c r="C166" s="14"/>
      <c r="D166" s="14"/>
      <c r="E166" s="103"/>
      <c r="F166" s="14"/>
      <c r="G166" s="14"/>
      <c r="H166" s="14"/>
      <c r="I166" s="14"/>
      <c r="J166" s="14"/>
      <c r="K166" s="14"/>
      <c r="L166" s="15"/>
      <c r="M166" s="20">
        <v>5</v>
      </c>
    </row>
    <row r="167" spans="2:15" ht="37.5" x14ac:dyDescent="0.25">
      <c r="B167" s="17" t="s">
        <v>170</v>
      </c>
      <c r="C167" s="14"/>
      <c r="D167" s="14"/>
      <c r="E167" s="103"/>
      <c r="F167" s="14"/>
      <c r="G167" s="14"/>
      <c r="H167" s="14"/>
      <c r="I167" s="14"/>
      <c r="J167" s="14"/>
      <c r="K167" s="14"/>
      <c r="L167" s="15"/>
      <c r="M167" s="20">
        <v>3</v>
      </c>
    </row>
    <row r="168" spans="2:15" ht="38.25" thickBot="1" x14ac:dyDescent="0.3">
      <c r="B168" s="11" t="s">
        <v>171</v>
      </c>
      <c r="C168" s="8"/>
      <c r="D168" s="98"/>
      <c r="E168" s="105"/>
      <c r="F168" s="98"/>
      <c r="G168" s="98"/>
      <c r="H168" s="98"/>
      <c r="I168" s="98"/>
      <c r="J168" s="98"/>
      <c r="K168" s="98"/>
      <c r="L168" s="101"/>
      <c r="M168" s="20">
        <v>0</v>
      </c>
    </row>
    <row r="169" spans="2:15" ht="18.75" customHeight="1" thickBot="1" x14ac:dyDescent="0.3">
      <c r="B169" s="22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2:15" x14ac:dyDescent="0.25">
      <c r="B170" s="142" t="s">
        <v>84</v>
      </c>
      <c r="C170" s="143"/>
      <c r="D170" s="143"/>
      <c r="E170" s="143"/>
      <c r="F170" s="143"/>
      <c r="G170" s="143"/>
      <c r="H170" s="143"/>
      <c r="I170" s="143"/>
      <c r="J170" s="143"/>
      <c r="K170" s="143"/>
      <c r="L170" s="144"/>
    </row>
    <row r="171" spans="2:15" x14ac:dyDescent="0.25">
      <c r="B171" s="25" t="s">
        <v>85</v>
      </c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97" t="s">
        <v>86</v>
      </c>
      <c r="N171" s="97" t="s">
        <v>87</v>
      </c>
      <c r="O171" s="97" t="s">
        <v>88</v>
      </c>
    </row>
    <row r="172" spans="2:15" x14ac:dyDescent="0.25">
      <c r="B172" s="25" t="s">
        <v>89</v>
      </c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97" t="s">
        <v>86</v>
      </c>
      <c r="N172" s="97" t="s">
        <v>87</v>
      </c>
      <c r="O172" s="97" t="s">
        <v>88</v>
      </c>
    </row>
    <row r="173" spans="2:15" x14ac:dyDescent="0.25">
      <c r="B173" s="25" t="s">
        <v>90</v>
      </c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97" t="s">
        <v>86</v>
      </c>
      <c r="N173" s="97" t="s">
        <v>87</v>
      </c>
      <c r="O173" s="97" t="s">
        <v>88</v>
      </c>
    </row>
    <row r="174" spans="2:15" ht="41.25" customHeight="1" x14ac:dyDescent="0.25">
      <c r="B174" s="25" t="s">
        <v>91</v>
      </c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97" t="s">
        <v>92</v>
      </c>
      <c r="N174" s="97" t="s">
        <v>93</v>
      </c>
      <c r="O174" s="97"/>
    </row>
    <row r="175" spans="2:15" ht="41.25" customHeight="1" thickBot="1" x14ac:dyDescent="0.3">
      <c r="B175" s="25" t="s">
        <v>94</v>
      </c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97" t="s">
        <v>92</v>
      </c>
      <c r="N175" s="97" t="s">
        <v>93</v>
      </c>
      <c r="O175" s="97"/>
    </row>
    <row r="176" spans="2:15" ht="18.75" customHeight="1" thickBot="1" x14ac:dyDescent="0.3">
      <c r="B176" s="26" t="s">
        <v>95</v>
      </c>
      <c r="C176" s="8">
        <f>SUM(C175+C174+C173+C172+C171+C168+C167+C166+C164+C163+C162+C160+C159+C158+C157+C155+C154+C153+C152+C151+C150+C149+C148+C146+C145+C144+C16+C138+C137+C136+C135+C134+C133+C132+C131+C130+C129+C128+C126+C125+C122+C121+C120+C119+C118+C117+C116+C115+C114+C113+C112+C111+C110+C109+C108+C107+C106+C105+C103+C102+C101+C100+C97+C96+C95+C94+C93+C92+C91+C89+C88+C87+C86+C84+C83+C82+C81+C80+C78+C77+C74+C73+C72+C71+C70+C69+C68+C67+C66+C65+C64+C62+C61+C58+C57+C56+C55+C54+C53+C52+C51+C50+C49+C48+C46+C45+C42+C41+C40+C39+C37+C36+C35+C34+C33+C32+C30+C29+C28+C27+C26+C25+C24+C23+C21+C20+C19+C17+C15)</f>
        <v>0</v>
      </c>
      <c r="D176" s="8">
        <f>SUM(D175+D174+D173+D172+D171+D168+D167+D166+D164+D163+D162+D160+D159+D158+D157+D155+D154+D153+D152+D151+D150+D149+D148+D146+D145+D144+D16+D138+D137+D136+D135+D134+D133+D132+D131+D130+D129+D128+D126+D125+D122+D121+D120+D119+D118+D117+D116+D115+D114+D113+D112+D111+D110+D109+D108+D107+D106+D105+D103+D102+D101+D100+D97+D96+D95+D94+D93+D92+D91+D89+D88+D87+D86+D84+D83+D82+D81+D80+D78+D77+D74+D73+D72+D71+D70+D69+D68+D67+D66+D65+D64+D62+D61+D58+D57+D56+D55+D54+D53+D52+D51+D50+D49+D48+D46+D45+D42+D41+D40+D39+D37+D36+D35+D34+D33+D32+D30+D29+D28+D27+D26+D25+D24+D23+D21+D20+D19+D17+D15)</f>
        <v>0</v>
      </c>
      <c r="E176" s="8">
        <f t="shared" ref="E176:L176" si="0">SUM(E175+E174+E173+E172+E171+E168+E167+E166+E164+E163+E162+E160+E159+E158+E157+E155+E154+E153+E152+E151+E150+E149+E148+E146+E145+E144+E16+E138+E137+E136+E135+E134+E133+E132+E131+E130+E129+E128+E126+E125+E122+E121+E120+E119+E118+E117+E116+E115+E114+E113+E112+E111+E110+E109+E108+E107+E106+E105+E103+E102+E101+E100+E97+E96+E95+E94+E93+E92+E91+E89+E88+E87+E86+E84+E83+E82+E81+E80+E78+E77+E74+E73+E72+E71+E70+E69+E68+E67+E66+E65+E64+E62+E61+E58+E57+E56+E55+E54+E53+E52+E51+E50+E49+E48+E46+E45+E42+E41+E40+E39+E37+E36+E35+E34+E33+E32+E30+E29+E28+E27+E26+E25+E24+E23+E21+E20+E19+E17+E15)</f>
        <v>0</v>
      </c>
      <c r="F176" s="8">
        <f t="shared" si="0"/>
        <v>0</v>
      </c>
      <c r="G176" s="8">
        <f t="shared" si="0"/>
        <v>0</v>
      </c>
      <c r="H176" s="8">
        <f t="shared" si="0"/>
        <v>0</v>
      </c>
      <c r="I176" s="8">
        <f t="shared" si="0"/>
        <v>0</v>
      </c>
      <c r="J176" s="8">
        <f t="shared" si="0"/>
        <v>0</v>
      </c>
      <c r="K176" s="8">
        <f t="shared" si="0"/>
        <v>0</v>
      </c>
      <c r="L176" s="8">
        <f t="shared" si="0"/>
        <v>0</v>
      </c>
      <c r="M176" s="28">
        <f>AVERAGE(C176:L176)</f>
        <v>0</v>
      </c>
    </row>
    <row r="177" spans="2:12" ht="19.5" thickBot="1" x14ac:dyDescent="0.3"/>
    <row r="178" spans="2:12" ht="27" customHeight="1" x14ac:dyDescent="0.25">
      <c r="B178" s="27" t="s">
        <v>96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6"/>
    </row>
    <row r="179" spans="2:12" ht="27" customHeight="1" x14ac:dyDescent="0.25">
      <c r="B179" s="129" t="s">
        <v>98</v>
      </c>
      <c r="C179" s="130"/>
      <c r="D179" s="130"/>
      <c r="E179" s="130"/>
      <c r="F179" s="130"/>
      <c r="G179" s="130"/>
      <c r="H179" s="130"/>
      <c r="I179" s="130"/>
      <c r="J179" s="130"/>
      <c r="K179" s="130"/>
      <c r="L179" s="131"/>
    </row>
    <row r="180" spans="2:12" ht="27" customHeight="1" x14ac:dyDescent="0.25">
      <c r="B180" s="25" t="s">
        <v>99</v>
      </c>
      <c r="C180" s="4"/>
      <c r="D180" s="4"/>
      <c r="E180" s="4"/>
      <c r="F180" s="4"/>
      <c r="G180" s="4"/>
      <c r="H180" s="4"/>
      <c r="I180" s="4"/>
      <c r="J180" s="4"/>
      <c r="K180" s="4"/>
      <c r="L180" s="6"/>
    </row>
    <row r="181" spans="2:12" ht="27" customHeight="1" x14ac:dyDescent="0.25">
      <c r="B181" s="25" t="s">
        <v>100</v>
      </c>
      <c r="C181" s="4"/>
      <c r="D181" s="4"/>
      <c r="E181" s="4"/>
      <c r="F181" s="4"/>
      <c r="G181" s="4"/>
      <c r="H181" s="4"/>
      <c r="I181" s="4"/>
      <c r="J181" s="4"/>
      <c r="K181" s="4"/>
      <c r="L181" s="6"/>
    </row>
    <row r="182" spans="2:12" ht="27" customHeight="1" thickBot="1" x14ac:dyDescent="0.3">
      <c r="B182" s="26" t="s">
        <v>101</v>
      </c>
      <c r="C182" s="8"/>
      <c r="D182" s="8"/>
      <c r="E182" s="8"/>
      <c r="F182" s="8"/>
      <c r="G182" s="8"/>
      <c r="H182" s="8"/>
      <c r="I182" s="8"/>
      <c r="J182" s="8"/>
      <c r="K182" s="8"/>
      <c r="L182" s="9"/>
    </row>
  </sheetData>
  <mergeCells count="34">
    <mergeCell ref="B161:L161"/>
    <mergeCell ref="B165:L165"/>
    <mergeCell ref="B170:L170"/>
    <mergeCell ref="B179:L179"/>
    <mergeCell ref="B124:L124"/>
    <mergeCell ref="B127:L127"/>
    <mergeCell ref="B139:L139"/>
    <mergeCell ref="B143:L143"/>
    <mergeCell ref="B147:L147"/>
    <mergeCell ref="B156:L156"/>
    <mergeCell ref="B123:L123"/>
    <mergeCell ref="B59:L59"/>
    <mergeCell ref="B60:L60"/>
    <mergeCell ref="B63:L63"/>
    <mergeCell ref="B75:L75"/>
    <mergeCell ref="B76:L76"/>
    <mergeCell ref="B79:L79"/>
    <mergeCell ref="B85:L85"/>
    <mergeCell ref="B90:L90"/>
    <mergeCell ref="B98:L98"/>
    <mergeCell ref="B99:L99"/>
    <mergeCell ref="B104:L104"/>
    <mergeCell ref="B47:L47"/>
    <mergeCell ref="B1:L1"/>
    <mergeCell ref="B2:L2"/>
    <mergeCell ref="B3:L3"/>
    <mergeCell ref="B13:L13"/>
    <mergeCell ref="B14:L14"/>
    <mergeCell ref="B18:L18"/>
    <mergeCell ref="B22:L22"/>
    <mergeCell ref="B31:L31"/>
    <mergeCell ref="B38:L38"/>
    <mergeCell ref="B43:L43"/>
    <mergeCell ref="B44:L44"/>
  </mergeCells>
  <pageMargins left="0.7" right="0.7" top="0.75" bottom="0.75" header="0.3" footer="0.3"/>
  <pageSetup paperSize="9" scale="34" orientation="portrait" r:id="rId1"/>
  <rowBreaks count="2" manualBreakCount="2">
    <brk id="58" min="1" max="11" man="1"/>
    <brk id="177" min="1" max="11" man="1"/>
  </rowBreaks>
  <colBreaks count="1" manualBreakCount="1">
    <brk id="12" max="10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41</vt:i4>
      </vt:variant>
    </vt:vector>
  </HeadingPairs>
  <TitlesOfParts>
    <vt:vector size="64" baseType="lpstr">
      <vt:lpstr>каф. ВМ</vt:lpstr>
      <vt:lpstr>каф. Лингвистика</vt:lpstr>
      <vt:lpstr>каф. БЖДЭ</vt:lpstr>
      <vt:lpstr>каф. МИГ</vt:lpstr>
      <vt:lpstr>каф. Теология</vt:lpstr>
      <vt:lpstr>каф. ФВС </vt:lpstr>
      <vt:lpstr>каф. ФИН</vt:lpstr>
      <vt:lpstr>каф. ТГКРСУ</vt:lpstr>
      <vt:lpstr>каф. УЭР</vt:lpstr>
      <vt:lpstr>каф. УП</vt:lpstr>
      <vt:lpstr>каф. ЭЛТ</vt:lpstr>
      <vt:lpstr>каф. АТС</vt:lpstr>
      <vt:lpstr>каф. ЭСЖТ</vt:lpstr>
      <vt:lpstr>каф. ЕН</vt:lpstr>
      <vt:lpstr>каф. Электротехника</vt:lpstr>
      <vt:lpstr>каф. ЦТ</vt:lpstr>
      <vt:lpstr>каф. ТПС</vt:lpstr>
      <vt:lpstr>каф. ВХНТК</vt:lpstr>
      <vt:lpstr>каф. ЖДПС</vt:lpstr>
      <vt:lpstr>Диаграмы</vt:lpstr>
      <vt:lpstr>Перечень ОП</vt:lpstr>
      <vt:lpstr>Кафедры 2024</vt:lpstr>
      <vt:lpstr>каф. форма</vt:lpstr>
      <vt:lpstr>'каф. АТС'!_ftn1</vt:lpstr>
      <vt:lpstr>'каф. БЖДЭ'!_ftn1</vt:lpstr>
      <vt:lpstr>'каф. ВМ'!_ftn1</vt:lpstr>
      <vt:lpstr>'каф. ВХНТК'!_ftn1</vt:lpstr>
      <vt:lpstr>'каф. ЕН'!_ftn1</vt:lpstr>
      <vt:lpstr>'каф. ЖДПС'!_ftn1</vt:lpstr>
      <vt:lpstr>'каф. Лингвистика'!_ftn1</vt:lpstr>
      <vt:lpstr>'каф. МИГ'!_ftn1</vt:lpstr>
      <vt:lpstr>'каф. ТГКРСУ'!_ftn1</vt:lpstr>
      <vt:lpstr>'каф. Теология'!_ftn1</vt:lpstr>
      <vt:lpstr>'каф. ТПС'!_ftn1</vt:lpstr>
      <vt:lpstr>'каф. УП'!_ftn1</vt:lpstr>
      <vt:lpstr>'каф. УЭР'!_ftn1</vt:lpstr>
      <vt:lpstr>'каф. ФВС '!_ftn1</vt:lpstr>
      <vt:lpstr>'каф. ФИН'!_ftn1</vt:lpstr>
      <vt:lpstr>'каф. форма'!_ftn1</vt:lpstr>
      <vt:lpstr>'каф. ЦТ'!_ftn1</vt:lpstr>
      <vt:lpstr>'каф. Электротехника'!_ftn1</vt:lpstr>
      <vt:lpstr>'каф. ЭЛТ'!_ftn1</vt:lpstr>
      <vt:lpstr>'каф. ЭСЖТ'!_ftn1</vt:lpstr>
      <vt:lpstr>'каф. АТС'!Область_печати</vt:lpstr>
      <vt:lpstr>'каф. БЖДЭ'!Область_печати</vt:lpstr>
      <vt:lpstr>'каф. ВМ'!Область_печати</vt:lpstr>
      <vt:lpstr>'каф. ВХНТК'!Область_печати</vt:lpstr>
      <vt:lpstr>'каф. ЕН'!Область_печати</vt:lpstr>
      <vt:lpstr>'каф. ЖДПС'!Область_печати</vt:lpstr>
      <vt:lpstr>'каф. Лингвистика'!Область_печати</vt:lpstr>
      <vt:lpstr>'каф. МИГ'!Область_печати</vt:lpstr>
      <vt:lpstr>'каф. ТГКРСУ'!Область_печати</vt:lpstr>
      <vt:lpstr>'каф. Теология'!Область_печати</vt:lpstr>
      <vt:lpstr>'каф. ТПС'!Область_печати</vt:lpstr>
      <vt:lpstr>'каф. УП'!Область_печати</vt:lpstr>
      <vt:lpstr>'каф. УЭР'!Область_печати</vt:lpstr>
      <vt:lpstr>'каф. ФВС '!Область_печати</vt:lpstr>
      <vt:lpstr>'каф. ФИН'!Область_печати</vt:lpstr>
      <vt:lpstr>'каф. форма'!Область_печати</vt:lpstr>
      <vt:lpstr>'каф. ЦТ'!Область_печати</vt:lpstr>
      <vt:lpstr>'каф. Электротехника'!Область_печати</vt:lpstr>
      <vt:lpstr>'каф. ЭЛТ'!Область_печати</vt:lpstr>
      <vt:lpstr>'каф. ЭСЖТ'!Область_печати</vt:lpstr>
      <vt:lpstr>'Перечень ОП'!Область_печати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Оберт Юлия Юрьевна</dc:creator>
  <cp:lastModifiedBy>Оберт Юлия Юрьевна</cp:lastModifiedBy>
  <cp:lastPrinted>2024-02-29T06:45:39Z</cp:lastPrinted>
  <dcterms:created xsi:type="dcterms:W3CDTF">2024-02-28T11:33:05Z</dcterms:created>
  <dcterms:modified xsi:type="dcterms:W3CDTF">2024-03-05T06:14:35Z</dcterms:modified>
</cp:coreProperties>
</file>